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0" documentId="11_1970EF0F2C9A9B09885D3C7B11BA47725F563C24" xr6:coauthVersionLast="47" xr6:coauthVersionMax="47" xr10:uidLastSave="{00000000-0000-0000-0000-000000000000}"/>
  <bookViews>
    <workbookView xWindow="-120" yWindow="-120" windowWidth="29040" windowHeight="15840" firstSheet="5" activeTab="10" xr2:uid="{00000000-000D-0000-FFFF-FFFF00000000}"/>
  </bookViews>
  <sheets>
    <sheet name="Export Summary" sheetId="1" r:id="rId1"/>
    <sheet name="Manual" sheetId="2" r:id="rId2"/>
    <sheet name="JQ1|Primary Products|Production" sheetId="3" r:id="rId3"/>
    <sheet name="JQ2 | Primary Products | Trade" sheetId="4" r:id="rId4"/>
    <sheet name="JQ3 | Secondary Products| Trade" sheetId="5" r:id="rId5"/>
    <sheet name="ECE-EU | Species | Trade" sheetId="6" r:id="rId6"/>
    <sheet name="conversion factors" sheetId="7" r:id="rId7"/>
    <sheet name="Annex1 | JQ1-Corres." sheetId="8" r:id="rId8"/>
    <sheet name="Annex2 | JQ2-Corres." sheetId="9" r:id="rId9"/>
    <sheet name="Annex3 | JQ3-Corres." sheetId="10" r:id="rId10"/>
    <sheet name="Annex4 |JQ2-JQ3-Corres."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4" i="7" l="1"/>
  <c r="H45" i="7"/>
  <c r="H42" i="7"/>
  <c r="H41" i="7"/>
  <c r="D26" i="7"/>
  <c r="D24" i="7"/>
  <c r="AM33" i="6"/>
  <c r="AL33" i="6"/>
  <c r="AK33" i="6"/>
  <c r="AJ33" i="6"/>
  <c r="AI33" i="6"/>
  <c r="AH33" i="6"/>
  <c r="AG33" i="6"/>
  <c r="AF33" i="6"/>
  <c r="AM30" i="6"/>
  <c r="AL30" i="6"/>
  <c r="AK30" i="6"/>
  <c r="AJ30" i="6"/>
  <c r="AI30" i="6"/>
  <c r="AH30" i="6"/>
  <c r="AG30" i="6"/>
  <c r="AF30" i="6"/>
  <c r="AM22" i="6"/>
  <c r="AL22" i="6"/>
  <c r="AK22" i="6"/>
  <c r="AJ22" i="6"/>
  <c r="AI22" i="6"/>
  <c r="AH22" i="6"/>
  <c r="AG22" i="6"/>
  <c r="AF22" i="6"/>
  <c r="AM15" i="6"/>
  <c r="AL15" i="6"/>
  <c r="AK15" i="6"/>
  <c r="AJ15" i="6"/>
  <c r="AI15" i="6"/>
  <c r="AH15" i="6"/>
  <c r="AG15" i="6"/>
  <c r="AF15" i="6"/>
  <c r="AJ13" i="6"/>
  <c r="AF13" i="6"/>
  <c r="J13" i="6"/>
  <c r="H13" i="6"/>
  <c r="AH13" i="6" s="1"/>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N16" i="5"/>
  <c r="M16" i="5"/>
  <c r="L16" i="5"/>
  <c r="K16" i="5"/>
  <c r="J16" i="5"/>
  <c r="I16" i="5"/>
  <c r="J15" i="5"/>
  <c r="I15" i="5"/>
  <c r="K14" i="5"/>
  <c r="E14" i="5"/>
  <c r="M14" i="5" s="1"/>
  <c r="D14" i="5"/>
  <c r="F14" i="5" s="1"/>
  <c r="N14" i="5" s="1"/>
  <c r="M13" i="5"/>
  <c r="K13" i="5"/>
  <c r="J13" i="5"/>
  <c r="L2" i="5"/>
  <c r="AA69" i="4"/>
  <c r="Z69" i="4"/>
  <c r="O69" i="4"/>
  <c r="N69" i="4"/>
  <c r="AA68" i="4"/>
  <c r="Z68" i="4"/>
  <c r="O68" i="4"/>
  <c r="N68" i="4"/>
  <c r="AA67" i="4"/>
  <c r="Z67" i="4"/>
  <c r="O67" i="4"/>
  <c r="N67" i="4"/>
  <c r="AA66" i="4"/>
  <c r="Z66" i="4"/>
  <c r="O66" i="4"/>
  <c r="N66" i="4"/>
  <c r="AA65" i="4"/>
  <c r="Z65" i="4"/>
  <c r="O65" i="4"/>
  <c r="N65" i="4"/>
  <c r="AA64" i="4"/>
  <c r="Z64" i="4"/>
  <c r="X64" i="4"/>
  <c r="W64" i="4"/>
  <c r="V64" i="4"/>
  <c r="U64" i="4"/>
  <c r="T64" i="4"/>
  <c r="S64" i="4"/>
  <c r="R64" i="4"/>
  <c r="Q64" i="4"/>
  <c r="O64" i="4"/>
  <c r="N64" i="4"/>
  <c r="AA63" i="4"/>
  <c r="Z63" i="4"/>
  <c r="O63" i="4"/>
  <c r="N63" i="4"/>
  <c r="AA62" i="4"/>
  <c r="Z62" i="4"/>
  <c r="O62" i="4"/>
  <c r="N62" i="4"/>
  <c r="AA61" i="4"/>
  <c r="Z61" i="4"/>
  <c r="O61" i="4"/>
  <c r="N61" i="4"/>
  <c r="AA60" i="4"/>
  <c r="Z60" i="4"/>
  <c r="O60" i="4"/>
  <c r="N60" i="4"/>
  <c r="AA59" i="4"/>
  <c r="Z59" i="4"/>
  <c r="O59" i="4"/>
  <c r="N59" i="4"/>
  <c r="AA58" i="4"/>
  <c r="Z58" i="4"/>
  <c r="X58" i="4"/>
  <c r="W58" i="4"/>
  <c r="T58" i="4"/>
  <c r="S58" i="4"/>
  <c r="R58" i="4"/>
  <c r="Q58" i="4"/>
  <c r="O58" i="4"/>
  <c r="N58" i="4"/>
  <c r="I58" i="4"/>
  <c r="I57" i="4" s="1"/>
  <c r="V57" i="4" s="1"/>
  <c r="H58" i="4"/>
  <c r="H57" i="4" s="1"/>
  <c r="U57" i="4" s="1"/>
  <c r="E58" i="4"/>
  <c r="E57" i="4" s="1"/>
  <c r="D58" i="4"/>
  <c r="D57" i="4" s="1"/>
  <c r="AA57" i="4"/>
  <c r="Z57" i="4"/>
  <c r="X57" i="4"/>
  <c r="W57" i="4"/>
  <c r="T57" i="4"/>
  <c r="S57" i="4"/>
  <c r="O57" i="4"/>
  <c r="N57" i="4"/>
  <c r="AA56" i="4"/>
  <c r="Z56" i="4"/>
  <c r="O56" i="4"/>
  <c r="N56" i="4"/>
  <c r="AA55" i="4"/>
  <c r="Z55" i="4"/>
  <c r="O55" i="4"/>
  <c r="N55" i="4"/>
  <c r="AA54" i="4"/>
  <c r="Z54" i="4"/>
  <c r="O54" i="4"/>
  <c r="N54" i="4"/>
  <c r="AA53" i="4"/>
  <c r="Z53" i="4"/>
  <c r="X53" i="4"/>
  <c r="W53" i="4"/>
  <c r="T53" i="4"/>
  <c r="S53" i="4"/>
  <c r="R53" i="4"/>
  <c r="Q53" i="4"/>
  <c r="O53" i="4"/>
  <c r="N53" i="4"/>
  <c r="I53" i="4"/>
  <c r="V53" i="4" s="1"/>
  <c r="H53" i="4"/>
  <c r="U53" i="4" s="1"/>
  <c r="E53" i="4"/>
  <c r="D53" i="4"/>
  <c r="AA52" i="4"/>
  <c r="Z52" i="4"/>
  <c r="O52" i="4"/>
  <c r="N52" i="4"/>
  <c r="AA51" i="4"/>
  <c r="Z51" i="4"/>
  <c r="O51" i="4"/>
  <c r="N51" i="4"/>
  <c r="AA50" i="4"/>
  <c r="Z50" i="4"/>
  <c r="O50" i="4"/>
  <c r="N50" i="4"/>
  <c r="AA49" i="4"/>
  <c r="Z49" i="4"/>
  <c r="O49" i="4"/>
  <c r="N49" i="4"/>
  <c r="AA48" i="4"/>
  <c r="Z48" i="4"/>
  <c r="X48" i="4"/>
  <c r="W48" i="4"/>
  <c r="T48" i="4"/>
  <c r="S48" i="4"/>
  <c r="R48" i="4"/>
  <c r="Q48" i="4"/>
  <c r="O48" i="4"/>
  <c r="N48" i="4"/>
  <c r="I48" i="4"/>
  <c r="V48" i="4" s="1"/>
  <c r="H48" i="4"/>
  <c r="U48" i="4" s="1"/>
  <c r="E48" i="4"/>
  <c r="D48" i="4"/>
  <c r="AA47" i="4"/>
  <c r="Z47" i="4"/>
  <c r="O47" i="4"/>
  <c r="N47" i="4"/>
  <c r="AA46" i="4"/>
  <c r="Z46" i="4"/>
  <c r="X46" i="4"/>
  <c r="W46" i="4"/>
  <c r="T46" i="4"/>
  <c r="S46" i="4"/>
  <c r="R46" i="4"/>
  <c r="Q46" i="4"/>
  <c r="O46" i="4"/>
  <c r="N46" i="4"/>
  <c r="E46" i="4"/>
  <c r="R42" i="4" s="1"/>
  <c r="D46" i="4"/>
  <c r="Q42" i="4" s="1"/>
  <c r="AA45" i="4"/>
  <c r="Z45" i="4"/>
  <c r="O45" i="4"/>
  <c r="N45" i="4"/>
  <c r="AA44" i="4"/>
  <c r="Z44" i="4"/>
  <c r="O44" i="4"/>
  <c r="N44" i="4"/>
  <c r="AA43" i="4"/>
  <c r="Z43" i="4"/>
  <c r="O43" i="4"/>
  <c r="N43" i="4"/>
  <c r="AA42" i="4"/>
  <c r="Z42" i="4"/>
  <c r="X42" i="4"/>
  <c r="W42" i="4"/>
  <c r="T42" i="4"/>
  <c r="S42" i="4"/>
  <c r="O42" i="4"/>
  <c r="N42" i="4"/>
  <c r="I42" i="4"/>
  <c r="V42" i="4" s="1"/>
  <c r="H42" i="4"/>
  <c r="U42" i="4" s="1"/>
  <c r="E42" i="4"/>
  <c r="D42" i="4"/>
  <c r="AA41" i="4"/>
  <c r="Z41" i="4"/>
  <c r="O41" i="4"/>
  <c r="N41" i="4"/>
  <c r="AA40" i="4"/>
  <c r="Z40" i="4"/>
  <c r="O40" i="4"/>
  <c r="N40" i="4"/>
  <c r="AA39" i="4"/>
  <c r="Z39" i="4"/>
  <c r="O39" i="4"/>
  <c r="N39" i="4"/>
  <c r="AA38" i="4"/>
  <c r="Z38" i="4"/>
  <c r="O38" i="4"/>
  <c r="N38" i="4"/>
  <c r="AA37" i="4"/>
  <c r="Z37" i="4"/>
  <c r="O37" i="4"/>
  <c r="N37" i="4"/>
  <c r="AA36" i="4"/>
  <c r="Z36" i="4"/>
  <c r="X36" i="4"/>
  <c r="W36" i="4"/>
  <c r="V36" i="4"/>
  <c r="U36" i="4"/>
  <c r="T36" i="4"/>
  <c r="S36" i="4"/>
  <c r="R36" i="4"/>
  <c r="Q36" i="4"/>
  <c r="O36" i="4"/>
  <c r="N36" i="4"/>
  <c r="AA35" i="4"/>
  <c r="Z35" i="4"/>
  <c r="X35" i="4"/>
  <c r="W35" i="4"/>
  <c r="T35" i="4"/>
  <c r="S35" i="4"/>
  <c r="R35" i="4"/>
  <c r="Q35" i="4"/>
  <c r="O35" i="4"/>
  <c r="N35" i="4"/>
  <c r="I35" i="4"/>
  <c r="V35" i="4" s="1"/>
  <c r="H35" i="4"/>
  <c r="U35" i="4" s="1"/>
  <c r="E35" i="4"/>
  <c r="D35" i="4"/>
  <c r="AA34" i="4"/>
  <c r="Z34" i="4"/>
  <c r="O34" i="4"/>
  <c r="N34" i="4"/>
  <c r="AA33" i="4"/>
  <c r="Z33" i="4"/>
  <c r="O33" i="4"/>
  <c r="N33" i="4"/>
  <c r="D33" i="4"/>
  <c r="Q31" i="4" s="1"/>
  <c r="AA32" i="4"/>
  <c r="Z32" i="4"/>
  <c r="O32" i="4"/>
  <c r="N32" i="4"/>
  <c r="AA31" i="4"/>
  <c r="Z31" i="4"/>
  <c r="X31" i="4"/>
  <c r="W31" i="4"/>
  <c r="T31" i="4"/>
  <c r="S31" i="4"/>
  <c r="R31" i="4"/>
  <c r="O31" i="4"/>
  <c r="N31" i="4"/>
  <c r="I31" i="4"/>
  <c r="V31" i="4" s="1"/>
  <c r="H31" i="4"/>
  <c r="U31" i="4" s="1"/>
  <c r="E31" i="4"/>
  <c r="D31" i="4"/>
  <c r="AA30" i="4"/>
  <c r="Z30" i="4"/>
  <c r="O30" i="4"/>
  <c r="N30" i="4"/>
  <c r="AA29" i="4"/>
  <c r="Z29" i="4"/>
  <c r="O29" i="4"/>
  <c r="N29" i="4"/>
  <c r="AA28" i="4"/>
  <c r="Z28" i="4"/>
  <c r="O28" i="4"/>
  <c r="N28" i="4"/>
  <c r="AA27" i="4"/>
  <c r="Z27" i="4"/>
  <c r="X27" i="4"/>
  <c r="W27" i="4"/>
  <c r="T27" i="4"/>
  <c r="S27" i="4"/>
  <c r="R27" i="4"/>
  <c r="Q27" i="4"/>
  <c r="O27" i="4"/>
  <c r="N27" i="4"/>
  <c r="I27" i="4"/>
  <c r="V27" i="4" s="1"/>
  <c r="H27" i="4"/>
  <c r="U27" i="4" s="1"/>
  <c r="E27" i="4"/>
  <c r="D27" i="4"/>
  <c r="AA26" i="4"/>
  <c r="Z26" i="4"/>
  <c r="O26" i="4"/>
  <c r="N26" i="4"/>
  <c r="AA25" i="4"/>
  <c r="Z25" i="4"/>
  <c r="O25" i="4"/>
  <c r="N25" i="4"/>
  <c r="AA24" i="4"/>
  <c r="Z24" i="4"/>
  <c r="X24" i="4"/>
  <c r="W24" i="4"/>
  <c r="T24" i="4"/>
  <c r="S24" i="4"/>
  <c r="R24" i="4"/>
  <c r="Q24" i="4"/>
  <c r="O24" i="4"/>
  <c r="N24" i="4"/>
  <c r="I24" i="4"/>
  <c r="V24" i="4" s="1"/>
  <c r="H24" i="4"/>
  <c r="U24" i="4" s="1"/>
  <c r="E24" i="4"/>
  <c r="D24" i="4"/>
  <c r="AA23" i="4"/>
  <c r="Z23" i="4"/>
  <c r="O23" i="4"/>
  <c r="N23" i="4"/>
  <c r="AA22" i="4"/>
  <c r="Z22" i="4"/>
  <c r="O22" i="4"/>
  <c r="N22" i="4"/>
  <c r="AA21" i="4"/>
  <c r="Z21" i="4"/>
  <c r="O21" i="4"/>
  <c r="N21" i="4"/>
  <c r="AA20" i="4"/>
  <c r="Z20" i="4"/>
  <c r="X20" i="4"/>
  <c r="W20" i="4"/>
  <c r="T20" i="4"/>
  <c r="S20" i="4"/>
  <c r="R20" i="4"/>
  <c r="Q20" i="4"/>
  <c r="O20" i="4"/>
  <c r="N20" i="4"/>
  <c r="I20" i="4"/>
  <c r="V20" i="4" s="1"/>
  <c r="H20" i="4"/>
  <c r="U20" i="4" s="1"/>
  <c r="E20" i="4"/>
  <c r="D20" i="4"/>
  <c r="AA19" i="4"/>
  <c r="Z19" i="4"/>
  <c r="O19" i="4"/>
  <c r="N19" i="4"/>
  <c r="AA18" i="4"/>
  <c r="Z18" i="4"/>
  <c r="O18" i="4"/>
  <c r="N18" i="4"/>
  <c r="AA17" i="4"/>
  <c r="Z17" i="4"/>
  <c r="O17" i="4"/>
  <c r="N17" i="4"/>
  <c r="AA16" i="4"/>
  <c r="Z16" i="4"/>
  <c r="O16" i="4"/>
  <c r="N16" i="4"/>
  <c r="AA15" i="4"/>
  <c r="Z15" i="4"/>
  <c r="X15" i="4"/>
  <c r="W15" i="4"/>
  <c r="T15" i="4"/>
  <c r="S15" i="4"/>
  <c r="R15" i="4"/>
  <c r="Q15" i="4"/>
  <c r="O15" i="4"/>
  <c r="N15" i="4"/>
  <c r="I15" i="4"/>
  <c r="V15" i="4" s="1"/>
  <c r="H15" i="4"/>
  <c r="H11" i="4" s="1"/>
  <c r="U11" i="4" s="1"/>
  <c r="E15" i="4"/>
  <c r="D15" i="4"/>
  <c r="Q12" i="4" s="1"/>
  <c r="AA14" i="4"/>
  <c r="Z14" i="4"/>
  <c r="O14" i="4"/>
  <c r="N14" i="4"/>
  <c r="AA13" i="4"/>
  <c r="Z13" i="4"/>
  <c r="O13" i="4"/>
  <c r="N13" i="4"/>
  <c r="AA12" i="4"/>
  <c r="Z12" i="4"/>
  <c r="X12" i="4"/>
  <c r="W12" i="4"/>
  <c r="V12" i="4"/>
  <c r="U12" i="4"/>
  <c r="T12" i="4"/>
  <c r="S12" i="4"/>
  <c r="R12" i="4"/>
  <c r="O12" i="4"/>
  <c r="N12" i="4"/>
  <c r="AA11" i="4"/>
  <c r="Z11" i="4"/>
  <c r="X11" i="4"/>
  <c r="W11" i="4"/>
  <c r="T11" i="4"/>
  <c r="S11" i="4"/>
  <c r="R11" i="4"/>
  <c r="Q11" i="4"/>
  <c r="O11" i="4"/>
  <c r="N11" i="4"/>
  <c r="I11" i="4"/>
  <c r="V11" i="4" s="1"/>
  <c r="Z10" i="4"/>
  <c r="X10" i="4"/>
  <c r="W10" i="4"/>
  <c r="V10" i="4"/>
  <c r="U10" i="4"/>
  <c r="T10" i="4"/>
  <c r="S10" i="4"/>
  <c r="R10" i="4"/>
  <c r="Q10" i="4"/>
  <c r="N10" i="4"/>
  <c r="Z9" i="4"/>
  <c r="U9" i="4"/>
  <c r="Q9" i="4"/>
  <c r="N9" i="4"/>
  <c r="H9" i="4"/>
  <c r="AC9" i="4" s="1"/>
  <c r="F9" i="4"/>
  <c r="S9" i="4" s="1"/>
  <c r="Z8" i="4"/>
  <c r="U8" i="4"/>
  <c r="Q8" i="4"/>
  <c r="N8" i="4"/>
  <c r="AD6" i="4"/>
  <c r="AC6" i="4"/>
  <c r="U6" i="4"/>
  <c r="T6" i="4"/>
  <c r="I81" i="3"/>
  <c r="H81" i="3"/>
  <c r="I80" i="3"/>
  <c r="H80" i="3"/>
  <c r="I79" i="3"/>
  <c r="H79" i="3"/>
  <c r="I78" i="3"/>
  <c r="H78" i="3"/>
  <c r="I77" i="3"/>
  <c r="H77" i="3"/>
  <c r="L76" i="3"/>
  <c r="K76" i="3"/>
  <c r="I76" i="3"/>
  <c r="H76" i="3"/>
  <c r="I75" i="3"/>
  <c r="H75" i="3"/>
  <c r="I74" i="3"/>
  <c r="H74" i="3"/>
  <c r="I73" i="3"/>
  <c r="H73" i="3"/>
  <c r="I72" i="3"/>
  <c r="H72" i="3"/>
  <c r="I71" i="3"/>
  <c r="H71" i="3"/>
  <c r="L70" i="3"/>
  <c r="K70" i="3"/>
  <c r="I70" i="3"/>
  <c r="H70" i="3"/>
  <c r="L69" i="3"/>
  <c r="K69" i="3"/>
  <c r="I69" i="3"/>
  <c r="H69" i="3"/>
  <c r="I68" i="3"/>
  <c r="H68" i="3"/>
  <c r="I67" i="3"/>
  <c r="H67" i="3"/>
  <c r="I66" i="3"/>
  <c r="H66" i="3"/>
  <c r="L65" i="3"/>
  <c r="K65" i="3"/>
  <c r="I65" i="3"/>
  <c r="H65" i="3"/>
  <c r="I64" i="3"/>
  <c r="H64" i="3"/>
  <c r="I63" i="3"/>
  <c r="H63" i="3"/>
  <c r="I62" i="3"/>
  <c r="H62" i="3"/>
  <c r="I61" i="3"/>
  <c r="H61" i="3"/>
  <c r="L60" i="3"/>
  <c r="K60" i="3"/>
  <c r="I60" i="3"/>
  <c r="H60" i="3"/>
  <c r="I59" i="3"/>
  <c r="H59" i="3"/>
  <c r="L58" i="3"/>
  <c r="K58" i="3"/>
  <c r="I58" i="3"/>
  <c r="H58" i="3"/>
  <c r="I57" i="3"/>
  <c r="H57" i="3"/>
  <c r="I56" i="3"/>
  <c r="H56" i="3"/>
  <c r="I55" i="3"/>
  <c r="H55" i="3"/>
  <c r="L54" i="3"/>
  <c r="K54" i="3"/>
  <c r="I54" i="3"/>
  <c r="H54" i="3"/>
  <c r="I53" i="3"/>
  <c r="H53" i="3"/>
  <c r="I52" i="3"/>
  <c r="H52" i="3"/>
  <c r="I51" i="3"/>
  <c r="H51" i="3"/>
  <c r="I50" i="3"/>
  <c r="H50" i="3"/>
  <c r="I49" i="3"/>
  <c r="H49" i="3"/>
  <c r="L48" i="3"/>
  <c r="K48" i="3"/>
  <c r="I48" i="3"/>
  <c r="H48" i="3"/>
  <c r="L47" i="3"/>
  <c r="K47" i="3"/>
  <c r="I47" i="3"/>
  <c r="H47" i="3"/>
  <c r="I46" i="3"/>
  <c r="H46" i="3"/>
  <c r="I45" i="3"/>
  <c r="H45" i="3"/>
  <c r="I44" i="3"/>
  <c r="H44" i="3"/>
  <c r="L43" i="3"/>
  <c r="K43" i="3"/>
  <c r="I43" i="3"/>
  <c r="H43" i="3"/>
  <c r="I42" i="3"/>
  <c r="H42" i="3"/>
  <c r="I41" i="3"/>
  <c r="H41" i="3"/>
  <c r="I40" i="3"/>
  <c r="H40" i="3"/>
  <c r="L39" i="3"/>
  <c r="K39" i="3"/>
  <c r="I39" i="3"/>
  <c r="H39" i="3"/>
  <c r="I38" i="3"/>
  <c r="H38" i="3"/>
  <c r="I37" i="3"/>
  <c r="H37" i="3"/>
  <c r="L36" i="3"/>
  <c r="K36" i="3"/>
  <c r="I36" i="3"/>
  <c r="H36" i="3"/>
  <c r="I35" i="3"/>
  <c r="H35" i="3"/>
  <c r="I34" i="3"/>
  <c r="H34" i="3"/>
  <c r="I33" i="3"/>
  <c r="H33" i="3"/>
  <c r="L32" i="3"/>
  <c r="K32" i="3"/>
  <c r="I32" i="3"/>
  <c r="H32" i="3"/>
  <c r="I31" i="3"/>
  <c r="H31" i="3"/>
  <c r="I30" i="3"/>
  <c r="I29" i="3"/>
  <c r="H29" i="3"/>
  <c r="I28" i="3"/>
  <c r="H28" i="3"/>
  <c r="L27" i="3"/>
  <c r="K27" i="3"/>
  <c r="I27" i="3"/>
  <c r="H27" i="3"/>
  <c r="I26" i="3"/>
  <c r="H26" i="3"/>
  <c r="I25" i="3"/>
  <c r="H25" i="3"/>
  <c r="L24" i="3"/>
  <c r="K24" i="3"/>
  <c r="I24" i="3"/>
  <c r="H24" i="3"/>
  <c r="I23" i="3"/>
  <c r="H23" i="3"/>
  <c r="I22" i="3"/>
  <c r="H22" i="3"/>
  <c r="L21" i="3"/>
  <c r="K21" i="3"/>
  <c r="I21" i="3"/>
  <c r="H21" i="3"/>
  <c r="I20" i="3"/>
  <c r="H20" i="3"/>
  <c r="L19" i="3"/>
  <c r="K19" i="3"/>
  <c r="I19" i="3"/>
  <c r="H19" i="3"/>
  <c r="L18" i="3"/>
  <c r="K18" i="3"/>
  <c r="I18" i="3"/>
  <c r="H18" i="3"/>
  <c r="L17" i="3"/>
  <c r="K17" i="3"/>
  <c r="I17" i="3"/>
  <c r="H17" i="3"/>
  <c r="I16" i="3"/>
  <c r="H16" i="3"/>
  <c r="I15" i="3"/>
  <c r="H15" i="3"/>
  <c r="L14" i="3"/>
  <c r="K14" i="3"/>
  <c r="I14" i="3"/>
  <c r="H14" i="3"/>
  <c r="L13" i="3"/>
  <c r="K13" i="3"/>
  <c r="I13" i="3"/>
  <c r="H13" i="3"/>
  <c r="I12" i="3"/>
  <c r="L11" i="3"/>
  <c r="K11" i="3"/>
  <c r="T10" i="3"/>
  <c r="S10" i="3"/>
  <c r="L10" i="3"/>
  <c r="K10" i="3"/>
  <c r="J10" i="3"/>
  <c r="I10" i="3"/>
  <c r="E10" i="3"/>
  <c r="K1" i="3"/>
  <c r="J1" i="3"/>
  <c r="V58" i="4" l="1"/>
  <c r="H46" i="4"/>
  <c r="U46" i="4" s="1"/>
  <c r="L14" i="5"/>
  <c r="I46" i="4"/>
  <c r="V46" i="4" s="1"/>
  <c r="L13" i="6"/>
  <c r="AL13" i="6" s="1"/>
  <c r="U58" i="4"/>
  <c r="U15" i="4"/>
  <c r="J9" i="4"/>
  <c r="W9" i="4" s="1"/>
  <c r="AD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R11" authorId="0" shapeId="0" xr:uid="{00000000-0006-0000-0200-000001000000}">
      <text>
        <r>
          <rPr>
            <sz val="11"/>
            <color indexed="8"/>
            <rFont val="Helvetica"/>
          </rPr>
          <t>McCusker 14/6/07:
minus 1.2.3 (other ind. RW)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 McCusker</author>
  </authors>
  <commentList>
    <comment ref="E82" authorId="0" shapeId="0" xr:uid="{00000000-0006-0000-0600-000001000000}">
      <text>
        <r>
          <rPr>
            <sz val="11"/>
            <color indexed="8"/>
            <rFont val="Helvetica"/>
          </rPr>
          <t>Alex McCusker:
0.003 per Conversion Factors Study</t>
        </r>
      </text>
    </comment>
  </commentList>
</comments>
</file>

<file path=xl/sharedStrings.xml><?xml version="1.0" encoding="utf-8"?>
<sst xmlns="http://schemas.openxmlformats.org/spreadsheetml/2006/main" count="4577" uniqueCount="816">
  <si>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</si>
  <si>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</si>
  <si>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</si>
  <si>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</si>
  <si>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Manual</t>
  </si>
  <si>
    <t>Table 1</t>
  </si>
  <si>
    <t>JQ1|Primary Products|Production</t>
  </si>
  <si>
    <t xml:space="preserve"> </t>
  </si>
  <si>
    <t xml:space="preserve">Country: </t>
  </si>
  <si>
    <t>Date:</t>
  </si>
  <si>
    <t>Name of Official responsible for reply:</t>
  </si>
  <si>
    <t>Official Address (in full):</t>
  </si>
  <si>
    <r>
      <rPr>
        <b/>
        <sz val="14"/>
        <color indexed="8"/>
        <rFont val="Univers"/>
      </rPr>
      <t>FOREST SECTOR QUESTIONNAIRE</t>
    </r>
    <r>
      <rPr>
        <b/>
        <sz val="12"/>
        <color indexed="8"/>
        <rFont val="Univers"/>
      </rPr>
      <t xml:space="preserve">  </t>
    </r>
    <r>
      <rPr>
        <b/>
        <sz val="24"/>
        <color indexed="8"/>
        <rFont val="Univers"/>
      </rPr>
      <t>JQ1</t>
    </r>
  </si>
  <si>
    <t>Industrial Roundwood Balance</t>
  </si>
  <si>
    <t>PRIMARY PRODUCTS</t>
  </si>
  <si>
    <t>Telephone:</t>
  </si>
  <si>
    <t>Fax:</t>
  </si>
  <si>
    <t>This table highlights discrepancies between items and sub-items. Please verify your data for any non-zero figure!</t>
  </si>
  <si>
    <t>Discrepancies</t>
  </si>
  <si>
    <t>Removals and Production</t>
  </si>
  <si>
    <t>E-mail:</t>
  </si>
  <si>
    <t>test for good numbers, missing  number, bad number, negative number</t>
  </si>
  <si>
    <t>Product</t>
  </si>
  <si>
    <t>Unit</t>
  </si>
  <si>
    <t>% change</t>
  </si>
  <si>
    <t>Conversion factors</t>
  </si>
  <si>
    <t>Code</t>
  </si>
  <si>
    <t>Quantity</t>
  </si>
  <si>
    <t>Roundwood</t>
  </si>
  <si>
    <t>Industrial roundwood availability</t>
  </si>
  <si>
    <t>m3 of wood in m3 or mt of product</t>
  </si>
  <si>
    <t>REMOVALS OF ROUNDWOOD (WOOD IN THE ROUGH)</t>
  </si>
  <si>
    <t>Recovered wood used in particle board</t>
  </si>
  <si>
    <t>Solid wood equivalent</t>
  </si>
  <si>
    <t>1</t>
  </si>
  <si>
    <t>ROUNDWOOD (WOOD IN THE ROUGH)</t>
  </si>
  <si>
    <r>
      <rPr>
        <sz val="10"/>
        <color indexed="8"/>
        <rFont val="Univers"/>
      </rPr>
      <t>1000 m</t>
    </r>
    <r>
      <rPr>
        <vertAlign val="superscript"/>
        <sz val="10"/>
        <color indexed="8"/>
        <rFont val="Univers"/>
      </rPr>
      <t>3</t>
    </r>
    <r>
      <rPr>
        <sz val="10"/>
        <color indexed="8"/>
        <rFont val="Univers"/>
      </rPr>
      <t>ub</t>
    </r>
  </si>
  <si>
    <t>Solid Wood Demand</t>
  </si>
  <si>
    <t>agglomerate production</t>
  </si>
  <si>
    <t>1.1</t>
  </si>
  <si>
    <t>WOOD FUEL (INCLUDING WOOD FOR CHARCOAL)</t>
  </si>
  <si>
    <t>Sawnwood production</t>
  </si>
  <si>
    <t>Missing data</t>
  </si>
  <si>
    <t>missing data</t>
  </si>
  <si>
    <t>1.1.C</t>
  </si>
  <si>
    <t>Coniferous</t>
  </si>
  <si>
    <t>veneer production</t>
  </si>
  <si>
    <t>1.1.NC</t>
  </si>
  <si>
    <t>Non-Coniferous</t>
  </si>
  <si>
    <t>plywood production</t>
  </si>
  <si>
    <t>1.2</t>
  </si>
  <si>
    <t>INDUSTRIAL ROUNDWOOD</t>
  </si>
  <si>
    <t>particle board production (incl OSB)</t>
  </si>
  <si>
    <t>1.2.C</t>
  </si>
  <si>
    <t>fibreboard production</t>
  </si>
  <si>
    <t>1.2.NC</t>
  </si>
  <si>
    <t>mechanical/semi-chemical pulp production</t>
  </si>
  <si>
    <t>1.2.NC.T</t>
  </si>
  <si>
    <t>of which: Tropical</t>
  </si>
  <si>
    <t>chemical pulp production</t>
  </si>
  <si>
    <t>1.2.1</t>
  </si>
  <si>
    <t>SAWLOGS AND VENEER LOGS</t>
  </si>
  <si>
    <t>dissolving pulp production</t>
  </si>
  <si>
    <t>1.2.1.C</t>
  </si>
  <si>
    <t>Availability</t>
  </si>
  <si>
    <t>1.2.1.NC</t>
  </si>
  <si>
    <t>Difference (roundwood-demand)</t>
  </si>
  <si>
    <t>positive = surplus</t>
  </si>
  <si>
    <t>1.2.2</t>
  </si>
  <si>
    <t>PULPWOOD, ROUND AND SPLIT (INCLUDING WOOD FOR PARTICLE BOARD, OSB AND FIBREBOARD)</t>
  </si>
  <si>
    <t>gap (demand/availability)</t>
  </si>
  <si>
    <t>Negative number means not enough roundwood available</t>
  </si>
  <si>
    <t>1.2.2.C</t>
  </si>
  <si>
    <t>Positive number means more roundwood available than demanded</t>
  </si>
  <si>
    <t>1.2.2.NC</t>
  </si>
  <si>
    <t>1.2.3</t>
  </si>
  <si>
    <t>OTHER INDUSTRIAL ROUNDWOOD</t>
  </si>
  <si>
    <t>1.2.3.C</t>
  </si>
  <si>
    <t>% of particle board that is from recovered wood</t>
  </si>
  <si>
    <t>1.2.3.NC</t>
  </si>
  <si>
    <t>share of agglomerates produced from industrial roundwood residues</t>
  </si>
  <si>
    <t xml:space="preserve">  PRODUCTION</t>
  </si>
  <si>
    <t>usable industrial roundwood - amount of roundwood that is used, remainder leaves industry</t>
  </si>
  <si>
    <t>2</t>
  </si>
  <si>
    <t>WOOD CHARCOAL</t>
  </si>
  <si>
    <t>1000 t</t>
  </si>
  <si>
    <t>unknown</t>
  </si>
  <si>
    <t xml:space="preserve">Unkown </t>
  </si>
  <si>
    <t>3</t>
  </si>
  <si>
    <t>WOOD CHIPS, PARTICLES AND RESIDUES</t>
  </si>
  <si>
    <r>
      <rPr>
        <sz val="10"/>
        <color indexed="8"/>
        <rFont val="Univers"/>
      </rPr>
      <t>1000 m</t>
    </r>
    <r>
      <rPr>
        <vertAlign val="superscript"/>
        <sz val="10"/>
        <color indexed="8"/>
        <rFont val="Univers"/>
      </rPr>
      <t>3</t>
    </r>
  </si>
  <si>
    <t>3.1</t>
  </si>
  <si>
    <t>WOOD CHIPS AND PARTICLES</t>
  </si>
  <si>
    <t>3.2</t>
  </si>
  <si>
    <t>WOOD RESIDUES (INCLUDING WOOD FOR AGGLOMERATES)</t>
  </si>
  <si>
    <t>4</t>
  </si>
  <si>
    <t>RECOVERED POST-CONSUMER WOOD</t>
  </si>
  <si>
    <t>unkown</t>
  </si>
  <si>
    <t>5</t>
  </si>
  <si>
    <t>WOOD PELLETS AND OTHER AGGLOMERATES</t>
  </si>
  <si>
    <t>5.1</t>
  </si>
  <si>
    <t>WOOD PELLETS</t>
  </si>
  <si>
    <t>5.2</t>
  </si>
  <si>
    <t>OTHER AGGLOMERATES</t>
  </si>
  <si>
    <t>6</t>
  </si>
  <si>
    <t>SAWNWOOD (INCLUDING SLEEPERS)</t>
  </si>
  <si>
    <t>6.C</t>
  </si>
  <si>
    <t>6.NC</t>
  </si>
  <si>
    <t>6.NC.T</t>
  </si>
  <si>
    <t>7</t>
  </si>
  <si>
    <t>VENEER SHEETS</t>
  </si>
  <si>
    <t>7.C</t>
  </si>
  <si>
    <t xml:space="preserve">unknown </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</si>
  <si>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</si>
  <si>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</si>
  <si>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</si>
  <si>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</si>
  <si>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</si>
  <si>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</si>
  <si>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</si>
  <si>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</si>
  <si>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</si>
  <si>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</si>
  <si>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</si>
  <si>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</si>
  <si>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</si>
  <si>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</si>
  <si>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</si>
  <si>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</si>
  <si>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</si>
  <si>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</si>
  <si>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</si>
  <si>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</si>
  <si>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</si>
  <si>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</si>
  <si>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</si>
  <si>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</si>
  <si>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</si>
  <si>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Unkown</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</si>
  <si>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</si>
  <si>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</si>
  <si>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</si>
  <si>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</si>
  <si>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</si>
  <si>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</si>
  <si>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</si>
  <si>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</si>
  <si>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</si>
  <si>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</si>
  <si>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</si>
  <si>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</si>
  <si>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</si>
  <si>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</si>
  <si>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</si>
  <si>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</si>
  <si>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</si>
  <si>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</si>
  <si>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</si>
  <si>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</si>
  <si>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</si>
  <si>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</si>
  <si>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</si>
  <si>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</si>
  <si>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</si>
  <si>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</si>
  <si>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</si>
  <si>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</si>
  <si>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</si>
  <si>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</si>
  <si>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12.2</t>
  </si>
  <si>
    <t>HOUSEHOLD AND SANITARY PAPERS</t>
  </si>
  <si>
    <t>12.3</t>
  </si>
  <si>
    <t>PACKAGING MATERIALS</t>
  </si>
  <si>
    <t>12.3.1</t>
  </si>
  <si>
    <t>CASE MATERIALS</t>
  </si>
  <si>
    <t>12.3.2</t>
  </si>
  <si>
    <t>CARTONBOARD</t>
  </si>
  <si>
    <t>12.3.3</t>
  </si>
  <si>
    <t>WRAPPING PAPERS</t>
  </si>
  <si>
    <t>12.3.4</t>
  </si>
  <si>
    <t>OTHER PAPERS MAINLY FOR PACKAGING</t>
  </si>
  <si>
    <t>12.4</t>
  </si>
  <si>
    <t>OTHER PAPER AND PAPERBOARD N.E.S. (NOT ELSEWHERE SPECIFIED)</t>
  </si>
  <si>
    <r>
      <rPr>
        <sz val="10"/>
        <color indexed="8"/>
        <rFont val="Univers"/>
      </rPr>
      <t>m</t>
    </r>
    <r>
      <rPr>
        <vertAlign val="superscript"/>
        <sz val="10"/>
        <color indexed="8"/>
        <rFont val="Univers"/>
      </rPr>
      <t>3</t>
    </r>
    <r>
      <rPr>
        <sz val="10"/>
        <color indexed="8"/>
        <rFont val="Univers"/>
      </rPr>
      <t xml:space="preserve"> = cubic metres solid volume</t>
    </r>
  </si>
  <si>
    <r>
      <rPr>
        <sz val="10"/>
        <color indexed="8"/>
        <rFont val="Univers"/>
      </rPr>
      <t>m</t>
    </r>
    <r>
      <rPr>
        <vertAlign val="superscript"/>
        <sz val="10"/>
        <color indexed="8"/>
        <rFont val="Univers"/>
      </rPr>
      <t>3</t>
    </r>
    <r>
      <rPr>
        <sz val="10"/>
        <color indexed="8"/>
        <rFont val="Univers"/>
      </rPr>
      <t>ub = cubic metres solid volume underbark (i.e. excluding bark)</t>
    </r>
  </si>
  <si>
    <t>t = metric tonnes</t>
  </si>
  <si>
    <t>JQ2 | Primary Products | Trade</t>
  </si>
  <si>
    <r>
      <rPr>
        <b/>
        <sz val="14"/>
        <color indexed="8"/>
        <rFont val="Univers"/>
      </rPr>
      <t xml:space="preserve">FOREST SECTOR QUESTIONNAIRE </t>
    </r>
    <r>
      <rPr>
        <b/>
        <sz val="12"/>
        <color indexed="8"/>
        <rFont val="Univers"/>
      </rPr>
      <t xml:space="preserve"> </t>
    </r>
    <r>
      <rPr>
        <b/>
        <sz val="24"/>
        <color indexed="8"/>
        <rFont val="Univers"/>
      </rPr>
      <t>JQ2</t>
    </r>
  </si>
  <si>
    <t>This table highlights discrepancies between production and trade. For any negative number, indicating greater net exports than production, please verify your data!</t>
  </si>
  <si>
    <t>Trade</t>
  </si>
  <si>
    <r>
      <rPr>
        <b/>
        <sz val="16"/>
        <color indexed="19"/>
        <rFont val="Univers"/>
      </rPr>
      <t>Specify Currency and Unit of Value</t>
    </r>
    <r>
      <rPr>
        <b/>
        <sz val="10"/>
        <color indexed="19"/>
        <rFont val="Univers"/>
      </rPr>
      <t xml:space="preserve"> (e.g.:1000 US $)</t>
    </r>
    <r>
      <rPr>
        <b/>
        <sz val="16"/>
        <color indexed="19"/>
        <rFont val="Univers"/>
      </rPr>
      <t>:</t>
    </r>
  </si>
  <si>
    <t xml:space="preserve">_______________  </t>
  </si>
  <si>
    <t>Unit of</t>
  </si>
  <si>
    <t>I M P O R T</t>
  </si>
  <si>
    <t>E X P O R T</t>
  </si>
  <si>
    <t>Apparent Consumption</t>
  </si>
  <si>
    <t>code</t>
  </si>
  <si>
    <t>quantity</t>
  </si>
  <si>
    <t xml:space="preserve"> Quantity</t>
  </si>
  <si>
    <t>Value</t>
  </si>
  <si>
    <r>
      <rPr>
        <sz val="11"/>
        <color indexed="8"/>
        <rFont val="Univers"/>
      </rPr>
      <t>1000 m</t>
    </r>
    <r>
      <rPr>
        <vertAlign val="superscript"/>
        <sz val="11"/>
        <color indexed="8"/>
        <rFont val="Univers"/>
      </rPr>
      <t>3</t>
    </r>
    <r>
      <rPr>
        <sz val="11"/>
        <color indexed="8"/>
        <rFont val="Univers"/>
      </rPr>
      <t>ub</t>
    </r>
  </si>
  <si>
    <t>…</t>
  </si>
  <si>
    <t xml:space="preserve">unkown </t>
  </si>
  <si>
    <t>&gt; 1.2.NC !!</t>
  </si>
  <si>
    <t>NT -244</t>
  </si>
  <si>
    <r>
      <rPr>
        <sz val="11"/>
        <color indexed="8"/>
        <rFont val="Univers"/>
      </rPr>
      <t>1000 m</t>
    </r>
    <r>
      <rPr>
        <vertAlign val="superscript"/>
        <sz val="11"/>
        <color indexed="8"/>
        <rFont val="Univers"/>
      </rPr>
      <t>3</t>
    </r>
  </si>
  <si>
    <t>NT 6</t>
  </si>
  <si>
    <t>NT -3</t>
  </si>
  <si>
    <t>&gt; 6.1.NC !!</t>
  </si>
  <si>
    <t>&gt; 6.2.NC !!</t>
  </si>
  <si>
    <t xml:space="preserve">unkwon </t>
  </si>
  <si>
    <t>NT -5</t>
  </si>
  <si>
    <t>NT 0</t>
  </si>
  <si>
    <t>NT -85</t>
  </si>
  <si>
    <t>NT -62</t>
  </si>
  <si>
    <t>NT -434</t>
  </si>
  <si>
    <t>NT -332</t>
  </si>
  <si>
    <t>NT 5</t>
  </si>
  <si>
    <t>NT -1057</t>
  </si>
  <si>
    <t>NT 41</t>
  </si>
  <si>
    <t>NT -335</t>
  </si>
  <si>
    <t>NT -30</t>
  </si>
  <si>
    <t>NT 1</t>
  </si>
  <si>
    <t>NT -26</t>
  </si>
  <si>
    <t>JQ3 | Secondary Products| Trade</t>
  </si>
  <si>
    <r>
      <rPr>
        <b/>
        <sz val="14"/>
        <color indexed="8"/>
        <rFont val="Univers"/>
      </rPr>
      <t>FOREST SECTOR QUESTIONNAIRE</t>
    </r>
    <r>
      <rPr>
        <b/>
        <sz val="24"/>
        <color indexed="8"/>
        <rFont val="Univers"/>
      </rPr>
      <t xml:space="preserve"> JQ3</t>
    </r>
  </si>
  <si>
    <t>SECONDARY PROCESSED PRODUCTS</t>
  </si>
  <si>
    <r>
      <rPr>
        <b/>
        <sz val="16"/>
        <color indexed="19"/>
        <rFont val="Univers"/>
      </rPr>
      <t xml:space="preserve">Specify Currency and Unit of Value </t>
    </r>
    <r>
      <rPr>
        <b/>
        <sz val="10"/>
        <color indexed="19"/>
        <rFont val="Univers"/>
      </rPr>
      <t>(e.g.:1000 US $)</t>
    </r>
    <r>
      <rPr>
        <b/>
        <sz val="16"/>
        <color indexed="19"/>
        <rFont val="Univers"/>
      </rPr>
      <t>:</t>
    </r>
  </si>
  <si>
    <t xml:space="preserve">_____________________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</si>
  <si>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</si>
  <si>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</si>
  <si>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</si>
  <si>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</si>
  <si>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</si>
  <si>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</si>
  <si>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</si>
  <si>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</si>
  <si>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</si>
  <si>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</si>
  <si>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</si>
  <si>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</si>
  <si>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</si>
  <si>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</si>
  <si>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</si>
  <si>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</si>
  <si>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</si>
  <si>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</si>
  <si>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</si>
  <si>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</si>
  <si>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OK</t>
  </si>
  <si>
    <t>14.5.1</t>
  </si>
  <si>
    <t>of which: PRINTING AND WRITING PAPER, READY FOR USE</t>
  </si>
  <si>
    <t>14.5.2</t>
  </si>
  <si>
    <t>of which: ARTICLES, MOULDED OR PRESSED FROM PULP</t>
  </si>
  <si>
    <t>14.5.3</t>
  </si>
  <si>
    <t>of which: FILTER PAPER AND PAPERBOARD, READY FOR USE</t>
  </si>
  <si>
    <t>ECE-EU | Species | Trade</t>
  </si>
  <si>
    <t>Country:</t>
  </si>
  <si>
    <r>
      <rPr>
        <b/>
        <sz val="14"/>
        <color indexed="8"/>
        <rFont val="Univers"/>
      </rPr>
      <t xml:space="preserve">FOREST SECTOR QUESTIONNAIRE </t>
    </r>
    <r>
      <rPr>
        <b/>
        <sz val="24"/>
        <color indexed="8"/>
        <rFont val="Univers"/>
      </rPr>
      <t>ECE/EU Species Trade</t>
    </r>
  </si>
  <si>
    <t>DISCREPANCIES - please note cells with notes and review data</t>
  </si>
  <si>
    <t>Checks</t>
  </si>
  <si>
    <t>- looks to see if JQ2 and this sheet the same</t>
  </si>
  <si>
    <t>Trade in Roundwood and Sawnwood by species</t>
  </si>
  <si>
    <t>- checks the sum when they should be equal</t>
  </si>
  <si>
    <r>
      <rPr>
        <b/>
        <sz val="16"/>
        <color indexed="19"/>
        <rFont val="Univers"/>
      </rPr>
      <t xml:space="preserve">Specify Currency and Unit of Value </t>
    </r>
    <r>
      <rPr>
        <b/>
        <sz val="10"/>
        <color indexed="19"/>
        <rFont val="Univers"/>
      </rPr>
      <t>(e.g.:1000 national currency)</t>
    </r>
    <r>
      <rPr>
        <b/>
        <sz val="16"/>
        <color indexed="19"/>
        <rFont val="Univers"/>
      </rPr>
      <t>:</t>
    </r>
  </si>
  <si>
    <t xml:space="preserve">_______________________________  </t>
  </si>
  <si>
    <t>Classification</t>
  </si>
  <si>
    <t>HS2017</t>
  </si>
  <si>
    <t>CN2017</t>
  </si>
  <si>
    <t>4403.11/21/22/23/24/25/26</t>
  </si>
  <si>
    <t>Industrial Roundwood, Coniferous</t>
  </si>
  <si>
    <r>
      <rPr>
        <sz val="12"/>
        <color indexed="8"/>
        <rFont val="Univers"/>
      </rPr>
      <t>1000 m</t>
    </r>
    <r>
      <rPr>
        <vertAlign val="superscript"/>
        <sz val="12"/>
        <color indexed="8"/>
        <rFont val="Univers"/>
      </rPr>
      <t>3</t>
    </r>
    <r>
      <rPr>
        <sz val="12"/>
        <color indexed="8"/>
        <rFont val="Univers"/>
      </rPr>
      <t>ub</t>
    </r>
  </si>
  <si>
    <t>4403.23/24</t>
  </si>
  <si>
    <r>
      <rPr>
        <sz val="11"/>
        <color indexed="8"/>
        <rFont val="Univers"/>
      </rPr>
      <t>Fir/Spruce (</t>
    </r>
    <r>
      <rPr>
        <i/>
        <sz val="11"/>
        <color indexed="8"/>
        <rFont val="Univers"/>
      </rPr>
      <t xml:space="preserve">Abies </t>
    </r>
    <r>
      <rPr>
        <sz val="11"/>
        <color indexed="8"/>
        <rFont val="Univers"/>
      </rPr>
      <t>spp.</t>
    </r>
    <r>
      <rPr>
        <i/>
        <sz val="11"/>
        <color indexed="8"/>
        <rFont val="Univers"/>
      </rPr>
      <t xml:space="preserve">, Picea </t>
    </r>
    <r>
      <rPr>
        <sz val="11"/>
        <color indexed="8"/>
        <rFont val="Univers"/>
      </rPr>
      <t>spp.)</t>
    </r>
  </si>
  <si>
    <t>subitems as large as total</t>
  </si>
  <si>
    <t>incomplete data</t>
  </si>
  <si>
    <t>4403 23 10</t>
  </si>
  <si>
    <t>sawlogs and veneer logs</t>
  </si>
  <si>
    <t>4403 23 90  
4403 24 00</t>
  </si>
  <si>
    <t>pulpwood and other industrial roundwood</t>
  </si>
  <si>
    <t>4403.21/22</t>
  </si>
  <si>
    <r>
      <rPr>
        <sz val="11"/>
        <color indexed="8"/>
        <rFont val="Univers"/>
      </rPr>
      <t>Pine (</t>
    </r>
    <r>
      <rPr>
        <i/>
        <sz val="11"/>
        <color indexed="8"/>
        <rFont val="Univers"/>
      </rPr>
      <t xml:space="preserve">Pinus </t>
    </r>
    <r>
      <rPr>
        <sz val="11"/>
        <color indexed="8"/>
        <rFont val="Univers"/>
      </rPr>
      <t>spp</t>
    </r>
    <r>
      <rPr>
        <i/>
        <sz val="11"/>
        <color indexed="8"/>
        <rFont val="Univers"/>
      </rPr>
      <t>.</t>
    </r>
    <r>
      <rPr>
        <sz val="11"/>
        <color indexed="8"/>
        <rFont val="Univers"/>
      </rPr>
      <t>)</t>
    </r>
  </si>
  <si>
    <t>4403 21 10</t>
  </si>
  <si>
    <t>4403 21 90
4403 22 00</t>
  </si>
  <si>
    <t>4403.12/41/49/91/93/94
4403.95/96/97/98/99</t>
  </si>
  <si>
    <t>Industrial Roundwood, Non-Coniferous</t>
  </si>
  <si>
    <r>
      <rPr>
        <sz val="11"/>
        <color indexed="8"/>
        <rFont val="Univers"/>
      </rPr>
      <t>of which: Oak (</t>
    </r>
    <r>
      <rPr>
        <i/>
        <sz val="11"/>
        <color indexed="8"/>
        <rFont val="Univers"/>
      </rPr>
      <t xml:space="preserve">Quercus </t>
    </r>
    <r>
      <rPr>
        <sz val="11"/>
        <color indexed="8"/>
        <rFont val="Univers"/>
      </rPr>
      <t>spp</t>
    </r>
    <r>
      <rPr>
        <i/>
        <sz val="11"/>
        <color indexed="8"/>
        <rFont val="Univers"/>
      </rPr>
      <t>.</t>
    </r>
    <r>
      <rPr>
        <sz val="11"/>
        <color indexed="8"/>
        <rFont val="Univers"/>
      </rPr>
      <t>)</t>
    </r>
  </si>
  <si>
    <t>4403.93/94</t>
  </si>
  <si>
    <r>
      <rPr>
        <sz val="11"/>
        <color indexed="8"/>
        <rFont val="Univers"/>
      </rPr>
      <t>of which: Beech (</t>
    </r>
    <r>
      <rPr>
        <i/>
        <sz val="11"/>
        <color indexed="8"/>
        <rFont val="Univers"/>
      </rPr>
      <t xml:space="preserve">Fagus </t>
    </r>
    <r>
      <rPr>
        <sz val="11"/>
        <color indexed="8"/>
        <rFont val="Univers"/>
      </rPr>
      <t>spp</t>
    </r>
    <r>
      <rPr>
        <i/>
        <sz val="11"/>
        <color indexed="8"/>
        <rFont val="Univers"/>
      </rPr>
      <t>.</t>
    </r>
    <r>
      <rPr>
        <sz val="11"/>
        <color indexed="8"/>
        <rFont val="Univers"/>
      </rPr>
      <t>)</t>
    </r>
  </si>
  <si>
    <t>4403.95/96</t>
  </si>
  <si>
    <r>
      <rPr>
        <sz val="11"/>
        <color indexed="8"/>
        <rFont val="Univers"/>
      </rPr>
      <t>of which: Birch (</t>
    </r>
    <r>
      <rPr>
        <i/>
        <sz val="11"/>
        <color indexed="8"/>
        <rFont val="Univers"/>
      </rPr>
      <t xml:space="preserve">Betula </t>
    </r>
    <r>
      <rPr>
        <sz val="11"/>
        <color indexed="8"/>
        <rFont val="Univers"/>
      </rPr>
      <t>spp</t>
    </r>
    <r>
      <rPr>
        <i/>
        <sz val="11"/>
        <color indexed="8"/>
        <rFont val="Univers"/>
      </rPr>
      <t>.</t>
    </r>
    <r>
      <rPr>
        <sz val="11"/>
        <color indexed="8"/>
        <rFont val="Univers"/>
      </rPr>
      <t>)</t>
    </r>
  </si>
  <si>
    <t>4403 95 10</t>
  </si>
  <si>
    <t>4403 95 90
4403 96 00</t>
  </si>
  <si>
    <r>
      <rPr>
        <sz val="11"/>
        <color indexed="8"/>
        <rFont val="Univers"/>
      </rPr>
      <t>of which: Poplar/Aspen (</t>
    </r>
    <r>
      <rPr>
        <i/>
        <sz val="11"/>
        <color indexed="8"/>
        <rFont val="Univers"/>
      </rPr>
      <t xml:space="preserve">Populus </t>
    </r>
    <r>
      <rPr>
        <sz val="11"/>
        <color indexed="8"/>
        <rFont val="Univers"/>
      </rPr>
      <t>spp</t>
    </r>
    <r>
      <rPr>
        <i/>
        <sz val="11"/>
        <color indexed="8"/>
        <rFont val="Univers"/>
      </rPr>
      <t>.</t>
    </r>
    <r>
      <rPr>
        <sz val="11"/>
        <color indexed="8"/>
        <rFont val="Univers"/>
      </rPr>
      <t>)</t>
    </r>
  </si>
  <si>
    <r>
      <rPr>
        <sz val="11"/>
        <color indexed="8"/>
        <rFont val="Univers"/>
      </rPr>
      <t>of which: Eucalyptus (</t>
    </r>
    <r>
      <rPr>
        <i/>
        <sz val="11"/>
        <color indexed="8"/>
        <rFont val="Univers"/>
      </rPr>
      <t xml:space="preserve">Eucalyptus </t>
    </r>
    <r>
      <rPr>
        <sz val="11"/>
        <color indexed="8"/>
        <rFont val="Univers"/>
      </rPr>
      <t>spp</t>
    </r>
    <r>
      <rPr>
        <i/>
        <sz val="11"/>
        <color indexed="8"/>
        <rFont val="Univers"/>
      </rPr>
      <t>.</t>
    </r>
    <r>
      <rPr>
        <sz val="11"/>
        <color indexed="8"/>
        <rFont val="Univers"/>
      </rPr>
      <t>)</t>
    </r>
  </si>
  <si>
    <t>4406.11/91  4407.11/12/19</t>
  </si>
  <si>
    <t xml:space="preserve">Sawnwood, Coniferous </t>
  </si>
  <si>
    <r>
      <rPr>
        <sz val="12"/>
        <color indexed="8"/>
        <rFont val="Univers"/>
      </rPr>
      <t>1000 m</t>
    </r>
    <r>
      <rPr>
        <vertAlign val="superscript"/>
        <sz val="12"/>
        <color indexed="8"/>
        <rFont val="Univers"/>
      </rPr>
      <t>3</t>
    </r>
  </si>
  <si>
    <r>
      <rPr>
        <sz val="11"/>
        <color indexed="8"/>
        <rFont val="Univers"/>
      </rPr>
      <t>of which: Fir/Spruce (</t>
    </r>
    <r>
      <rPr>
        <i/>
        <sz val="11"/>
        <color indexed="8"/>
        <rFont val="Univers"/>
      </rPr>
      <t>Abies spp., Picea spp.</t>
    </r>
    <r>
      <rPr>
        <sz val="11"/>
        <color indexed="8"/>
        <rFont val="Univers"/>
      </rPr>
      <t>)</t>
    </r>
  </si>
  <si>
    <r>
      <rPr>
        <sz val="11"/>
        <color indexed="8"/>
        <rFont val="Univers"/>
      </rPr>
      <t>of which: Pine (</t>
    </r>
    <r>
      <rPr>
        <i/>
        <sz val="11"/>
        <color indexed="8"/>
        <rFont val="Univers"/>
      </rPr>
      <t>Pinus spp.</t>
    </r>
    <r>
      <rPr>
        <sz val="11"/>
        <color indexed="8"/>
        <rFont val="Univers"/>
      </rPr>
      <t>)</t>
    </r>
  </si>
  <si>
    <t>4406.12/92  4407.21/22/25/26/27/28/29/91/92/93/94/95/96/97/99</t>
  </si>
  <si>
    <t>Sawnwood, Non-coniferous</t>
  </si>
  <si>
    <r>
      <rPr>
        <sz val="11"/>
        <color indexed="8"/>
        <rFont val="Univers"/>
      </rPr>
      <t>of which: Oak (</t>
    </r>
    <r>
      <rPr>
        <i/>
        <sz val="11"/>
        <color indexed="8"/>
        <rFont val="Univers"/>
      </rPr>
      <t>Quercus spp.</t>
    </r>
    <r>
      <rPr>
        <sz val="11"/>
        <color indexed="8"/>
        <rFont val="Univers"/>
      </rPr>
      <t>)</t>
    </r>
  </si>
  <si>
    <r>
      <rPr>
        <sz val="11"/>
        <color indexed="8"/>
        <rFont val="Univers"/>
      </rPr>
      <t>of which: Beech (</t>
    </r>
    <r>
      <rPr>
        <i/>
        <sz val="11"/>
        <color indexed="8"/>
        <rFont val="Univers"/>
      </rPr>
      <t>Fagus spp.</t>
    </r>
    <r>
      <rPr>
        <sz val="11"/>
        <color indexed="8"/>
        <rFont val="Univers"/>
      </rPr>
      <t>)</t>
    </r>
  </si>
  <si>
    <r>
      <rPr>
        <sz val="11"/>
        <color indexed="8"/>
        <rFont val="Univers"/>
      </rPr>
      <t>of which: Maple (</t>
    </r>
    <r>
      <rPr>
        <i/>
        <sz val="11"/>
        <color indexed="8"/>
        <rFont val="Univers"/>
      </rPr>
      <t>Acer spp.</t>
    </r>
    <r>
      <rPr>
        <sz val="11"/>
        <color indexed="8"/>
        <rFont val="Univers"/>
      </rPr>
      <t>)</t>
    </r>
  </si>
  <si>
    <r>
      <rPr>
        <sz val="11"/>
        <color indexed="8"/>
        <rFont val="Univers"/>
      </rPr>
      <t>of which: Cherry (</t>
    </r>
    <r>
      <rPr>
        <i/>
        <sz val="11"/>
        <color indexed="8"/>
        <rFont val="Univers"/>
      </rPr>
      <t>Prunus spp.</t>
    </r>
    <r>
      <rPr>
        <sz val="11"/>
        <color indexed="8"/>
        <rFont val="Univers"/>
      </rPr>
      <t>)</t>
    </r>
  </si>
  <si>
    <r>
      <rPr>
        <sz val="11"/>
        <color indexed="8"/>
        <rFont val="Univers"/>
      </rPr>
      <t>of which: Ash (</t>
    </r>
    <r>
      <rPr>
        <i/>
        <sz val="11"/>
        <color indexed="8"/>
        <rFont val="Univers"/>
      </rPr>
      <t>Fraxinus spp.</t>
    </r>
    <r>
      <rPr>
        <sz val="11"/>
        <color indexed="8"/>
        <rFont val="Univers"/>
      </rPr>
      <t>)</t>
    </r>
  </si>
  <si>
    <r>
      <rPr>
        <sz val="11"/>
        <color indexed="8"/>
        <rFont val="Univers"/>
      </rPr>
      <t>of which: Poplar/Aspen (</t>
    </r>
    <r>
      <rPr>
        <i/>
        <sz val="11"/>
        <color indexed="8"/>
        <rFont val="Univers"/>
      </rPr>
      <t>Populus spp.</t>
    </r>
    <r>
      <rPr>
        <sz val="11"/>
        <color indexed="8"/>
        <rFont val="Univers"/>
      </rPr>
      <t>)</t>
    </r>
  </si>
  <si>
    <r>
      <rPr>
        <sz val="11"/>
        <color indexed="8"/>
        <rFont val="Univers"/>
      </rPr>
      <t>of which: Birch (</t>
    </r>
    <r>
      <rPr>
        <i/>
        <sz val="11"/>
        <color indexed="8"/>
        <rFont val="Univers"/>
      </rPr>
      <t>Betula spp.</t>
    </r>
    <r>
      <rPr>
        <sz val="11"/>
        <color indexed="8"/>
        <rFont val="Univers"/>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</si>
  <si>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</si>
  <si>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</si>
  <si>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rPr>
        <sz val="12"/>
        <color indexed="8"/>
        <rFont val="Univers"/>
      </rPr>
      <t>m</t>
    </r>
    <r>
      <rPr>
        <vertAlign val="superscript"/>
        <sz val="12"/>
        <color indexed="8"/>
        <rFont val="Univers"/>
      </rPr>
      <t>3</t>
    </r>
    <r>
      <rPr>
        <sz val="12"/>
        <color indexed="8"/>
        <rFont val="Univers"/>
      </rPr>
      <t xml:space="preserve"> = cubic metres solid volume</t>
    </r>
  </si>
  <si>
    <r>
      <rPr>
        <sz val="12"/>
        <color indexed="8"/>
        <rFont val="Univers"/>
      </rPr>
      <t>m</t>
    </r>
    <r>
      <rPr>
        <vertAlign val="superscript"/>
        <sz val="12"/>
        <color indexed="8"/>
        <rFont val="Univers"/>
      </rPr>
      <t>3</t>
    </r>
    <r>
      <rPr>
        <sz val="12"/>
        <color indexed="8"/>
        <rFont val="Univers"/>
      </rPr>
      <t>ub = cubic metres solid volume underbark (i.e. excluding bark)</t>
    </r>
  </si>
  <si>
    <t>conversion factors</t>
  </si>
  <si>
    <t>JFSQ</t>
  </si>
  <si>
    <t>FOREST SECTOR QUESTIONNAIRE</t>
  </si>
  <si>
    <t>Conversion Factors</t>
  </si>
  <si>
    <t>NOTE THESE ARE ONLY GENERAL NUMBERS. IT WOULD BE PREFERABLE TO USE SPECIES- OR COUNTRY-SPECIFIC FACTORS</t>
  </si>
  <si>
    <t>Multiply the quantity expressed in units on the right side of "per" with the factor to get the value expressed in units on left side of "per".</t>
  </si>
  <si>
    <t>FAO and UNECE Statistical Publications</t>
  </si>
  <si>
    <t>Results from UNECE/FAO 2009 Conversion Factors Questionnaire (median)</t>
  </si>
  <si>
    <t>volume to weight</t>
  </si>
  <si>
    <t>volume to area</t>
  </si>
  <si>
    <t>volume/weight of finished product to volume of roundwood</t>
  </si>
  <si>
    <r>
      <rPr>
        <b/>
        <sz val="12"/>
        <color indexed="8"/>
        <rFont val="Arial Narrow"/>
      </rPr>
      <t>m</t>
    </r>
    <r>
      <rPr>
        <b/>
        <vertAlign val="superscript"/>
        <sz val="12"/>
        <color indexed="8"/>
        <rFont val="Arial Narrow"/>
      </rPr>
      <t>3</t>
    </r>
    <r>
      <rPr>
        <b/>
        <sz val="12"/>
        <color indexed="8"/>
        <rFont val="Arial Narrow"/>
      </rPr>
      <t xml:space="preserve"> per MT</t>
    </r>
  </si>
  <si>
    <r>
      <rPr>
        <b/>
        <sz val="12"/>
        <color indexed="8"/>
        <rFont val="Arial Narrow"/>
      </rPr>
      <t>m</t>
    </r>
    <r>
      <rPr>
        <b/>
        <vertAlign val="superscript"/>
        <sz val="12"/>
        <color indexed="8"/>
        <rFont val="Arial Narrow"/>
      </rPr>
      <t>3</t>
    </r>
    <r>
      <rPr>
        <b/>
        <sz val="12"/>
        <color indexed="8"/>
        <rFont val="Arial Narrow"/>
      </rPr>
      <t xml:space="preserve"> per m</t>
    </r>
    <r>
      <rPr>
        <b/>
        <vertAlign val="superscript"/>
        <sz val="12"/>
        <color indexed="8"/>
        <rFont val="Arial Narrow"/>
      </rPr>
      <t>2</t>
    </r>
  </si>
  <si>
    <t>equivalent</t>
  </si>
  <si>
    <t>Notes to results of UNECE/FAO Conversion Factor Questionnaire</t>
  </si>
  <si>
    <r>
      <rPr>
        <sz val="11"/>
        <color indexed="8"/>
        <rFont val="Arial Narrow"/>
      </rPr>
      <t>1000 m</t>
    </r>
    <r>
      <rPr>
        <vertAlign val="superscript"/>
        <sz val="11"/>
        <color indexed="8"/>
        <rFont val="Arial Narrow"/>
      </rPr>
      <t xml:space="preserve">3 </t>
    </r>
    <r>
      <rPr>
        <sz val="11"/>
        <color indexed="8"/>
        <rFont val="Arial Narrow"/>
      </rPr>
      <t>ub</t>
    </r>
  </si>
  <si>
    <t>WOOD FUEL, INCLUDING WOOD FOR CHARCOAL</t>
  </si>
  <si>
    <t>Green = 1.12</t>
  </si>
  <si>
    <t xml:space="preserve">Based on 891 kg/m3 green, basic density of .41, and 20% moisture seasoned </t>
  </si>
  <si>
    <t>Seasoned = 1.82</t>
  </si>
  <si>
    <t>Based on 407 kg/m3 dry, assuming 20% moisture</t>
  </si>
  <si>
    <t>Green=1.05</t>
  </si>
  <si>
    <t xml:space="preserve">Based on 1137 kg/m3 green, specific gravity of .55, and 20% moisture seasoned </t>
  </si>
  <si>
    <t>Seasoned=1.43</t>
  </si>
  <si>
    <t>Based on 50/50 ratio of share of logs/pulpwood in industrial roundwood</t>
  </si>
  <si>
    <t>1.2.C.Fir</t>
  </si>
  <si>
    <t>Fir (and Spruce)</t>
  </si>
  <si>
    <t>Austrian Energy Agency, 2009. weighted by share of standing inventory of European speices (57% spruce, 10% silver fir and remaining species)</t>
  </si>
  <si>
    <t>1.2.C.Pine</t>
  </si>
  <si>
    <t>Pine</t>
  </si>
  <si>
    <t>Austrian Energy Agency, 2009, weighted 25% Scots Pine, 2% maritime pine, 2% black pine and remaining species</t>
  </si>
  <si>
    <t>of which:Tropical</t>
  </si>
  <si>
    <t>AFRICA=1.31,
ASIA=0.956,
LA. AM= 0.847,
World=1.12</t>
  </si>
  <si>
    <t>Source: Fonseca "Measurement of Roundwood" 2005, ITTO Annual Review 2007, table 3-2-a
Species weight averaged using m3/tonne from Fonseca 2005 and volume exported by species from each region as shown in ITTO 2007 (assumes that bark is removed)</t>
  </si>
  <si>
    <t>Based on 950 kg/m3 green. Bark is included in weight but not in volume.</t>
  </si>
  <si>
    <t>Based on 935 kg/m3 green. Bark is included in weight but not in volume.</t>
  </si>
  <si>
    <t>Based on 1093 kg/m3 green.  Bark is included in weight but not in volume.</t>
  </si>
  <si>
    <t>1.2.NC.Beech</t>
  </si>
  <si>
    <t>Beech</t>
  </si>
  <si>
    <t>Austrian Energy Agency, 2009</t>
  </si>
  <si>
    <t>1.2.NC.Birch</t>
  </si>
  <si>
    <t>Birch</t>
  </si>
  <si>
    <t>1.2.NC.Eucalyptus</t>
  </si>
  <si>
    <t>Eucalyptus</t>
  </si>
  <si>
    <t>ATIBT, 1982</t>
  </si>
  <si>
    <t>1.2.NC.Oak</t>
  </si>
  <si>
    <t>Oak</t>
  </si>
  <si>
    <t>1.2.NC.Poplar</t>
  </si>
  <si>
    <t>Poplar</t>
  </si>
  <si>
    <t xml:space="preserve">PULPWOOD (ROUND &amp; SPLIT) </t>
  </si>
  <si>
    <t>Based on 930 kg/m3 green.  Bark is included in weight but not in volume.</t>
  </si>
  <si>
    <t>Based on 891 kg/m3 green.  Bark is included in weight but not in volume.</t>
  </si>
  <si>
    <t>Based on 1095 kg/m3 green.  Bark is included in weight but not in volume.</t>
  </si>
  <si>
    <t>same as 1.2.2.C</t>
  </si>
  <si>
    <t>same as 1.2.2.NC</t>
  </si>
  <si>
    <t>1000 MT</t>
  </si>
  <si>
    <t>Does not include the use of any of the wood fiber to generate the heat to make (add about 30% if inputted wood fiber used to provide heat)</t>
  </si>
  <si>
    <r>
      <rPr>
        <sz val="11"/>
        <color indexed="8"/>
        <rFont val="Arial Narrow"/>
      </rPr>
      <t>1000 m</t>
    </r>
    <r>
      <rPr>
        <vertAlign val="superscript"/>
        <sz val="11"/>
        <color indexed="8"/>
        <rFont val="Arial Narrow"/>
      </rPr>
      <t>3</t>
    </r>
  </si>
  <si>
    <t>softwood=1.19</t>
  </si>
  <si>
    <t>Based on swe/odmt of 2.41 and avg delivered mt / odmt of 2.0 in solid m3</t>
  </si>
  <si>
    <t>hardwood = 1.05</t>
  </si>
  <si>
    <t>Based on swe/odmt of 2.01 and avg delivered mt / odmt of 1.79 in solid m3</t>
  </si>
  <si>
    <t>mix = 1.15</t>
  </si>
  <si>
    <t>WOOD RESIDUES</t>
  </si>
  <si>
    <t>Green=1.15</t>
  </si>
  <si>
    <t>Based on wood chips</t>
  </si>
  <si>
    <t>Seasoned = 2.12</t>
  </si>
  <si>
    <t>Assumption for seasoned is based on average basic density of .42 from questionnaire and assumes 15% moisture content</t>
  </si>
  <si>
    <t>1000 mt</t>
  </si>
  <si>
    <t>Delivered MT (12-20% atmospheric moisture). Convert to dry weight for energy purposes (multiply by 0.88 - 0.80)</t>
  </si>
  <si>
    <t>Bulk (loose) volume, 5-10% moisture</t>
  </si>
  <si>
    <t>roundwood equivalent is m3rw/odmt, volume to weight is bulk (loose volume)</t>
  </si>
  <si>
    <t xml:space="preserve">SAWNWOOD </t>
  </si>
  <si>
    <t>1.6 / 1.82*</t>
  </si>
  <si>
    <t>Green=1.202</t>
  </si>
  <si>
    <t>RoughGreen=1.67</t>
  </si>
  <si>
    <t>Green sawnwood based on basic density of .94, less bark (11%)</t>
  </si>
  <si>
    <t>Dry = 1.99</t>
  </si>
  <si>
    <t>RoughDry=1.99</t>
  </si>
  <si>
    <t>Dry sawnwood weight based on basic density of .42, 4% shrinkage and 15% moisture content</t>
  </si>
  <si>
    <t>PlanedDry=2.13</t>
  </si>
  <si>
    <t>6.C.Fir</t>
  </si>
  <si>
    <t>Fir and Spruce</t>
  </si>
  <si>
    <t>Austrian Energy Agency, 2009. Dried weight (15% moisture content dry weight). Weighted ratio of standing inventory.</t>
  </si>
  <si>
    <t>6.C.Pine</t>
  </si>
  <si>
    <t>Green=1.04</t>
  </si>
  <si>
    <t>RoughGreen=1.86</t>
  </si>
  <si>
    <t>Green sawnwood based on basic density of 1.09, less bark (12%)</t>
  </si>
  <si>
    <t>Seasoned=1.50</t>
  </si>
  <si>
    <t>RoughDry=2.01</t>
  </si>
  <si>
    <t>Dry sawnwood weight based on basic density of .55, 5% shrinkage and 15% moisture content</t>
  </si>
  <si>
    <t>PlanedDry=2.81</t>
  </si>
  <si>
    <t>6.NC.Ash</t>
  </si>
  <si>
    <t>Ash</t>
  </si>
  <si>
    <t>Wood Database (wood-database.com). Air-dry.</t>
  </si>
  <si>
    <t>6.NC.Beech</t>
  </si>
  <si>
    <t>Austrian Energy Agency, 2009. Dried weight (15% moisture content dry weight).</t>
  </si>
  <si>
    <t>6.NC.Birch</t>
  </si>
  <si>
    <t>6.NC.Cherry</t>
  </si>
  <si>
    <t>Cherry</t>
  </si>
  <si>
    <t>Giordano, 1976, Tecnologia del legno. Air-dry. Prunus avium.</t>
  </si>
  <si>
    <t>6.NC.Maple</t>
  </si>
  <si>
    <t>Maple</t>
  </si>
  <si>
    <t>Giordano, 1976, Tecnologia del legno. Air-dry</t>
  </si>
  <si>
    <t>6.NC.Oak</t>
  </si>
  <si>
    <t>6.NC.Poplar</t>
  </si>
  <si>
    <t>Based on FP Conversion Factors (2019), Asia (720 kg / m3)</t>
  </si>
  <si>
    <t>1.9*</t>
  </si>
  <si>
    <t>Green=1.20</t>
  </si>
  <si>
    <t>1.5***</t>
  </si>
  <si>
    <t>Green veneer based on basic density of .94, less bark (11%)</t>
  </si>
  <si>
    <t>Seasoned=2.06</t>
  </si>
  <si>
    <t>1.6***</t>
  </si>
  <si>
    <t>Dry veneer weight based on basic density of .42, 9% shrinkage and 5% moisture content</t>
  </si>
  <si>
    <t>Green veneer based on basic density of 1.09, less bark (11%)</t>
  </si>
  <si>
    <t>Seasoned=1.53</t>
  </si>
  <si>
    <t>Dry veneer weight based on basic density of .55, 11.5% shrinkage and 5% moisture content</t>
  </si>
  <si>
    <t>2.3*</t>
  </si>
  <si>
    <t>8,1.C</t>
  </si>
  <si>
    <t>0.0165***</t>
  </si>
  <si>
    <t>dried, sanded, peeled</t>
  </si>
  <si>
    <t>0.0215***</t>
  </si>
  <si>
    <t>dried, sanded, sliced</t>
  </si>
  <si>
    <t>PARTICLE BOARD (including OSB)</t>
  </si>
  <si>
    <t>8.2x</t>
  </si>
  <si>
    <t>PARTICLE BOARD (excluding OSB)</t>
  </si>
  <si>
    <t>0.018***</t>
  </si>
  <si>
    <t>of which: OSB</t>
  </si>
  <si>
    <t>solid wood per m3 of product</t>
  </si>
  <si>
    <t>OTHER FIBREBOARD</t>
  </si>
  <si>
    <t>solid wood per m3 of product, mostly insulating board</t>
  </si>
  <si>
    <t>MECHANICAL AND SEMI-CHEMICAL</t>
  </si>
  <si>
    <t>air-dried metric ton (mechanical 2.50, semi-chemical 2.70)</t>
  </si>
  <si>
    <t>9..2</t>
  </si>
  <si>
    <t>CHEMICAL</t>
  </si>
  <si>
    <t>SULPHATE</t>
  </si>
  <si>
    <t>air-dried metric ton (unbleached 4.63, bleached 4.50)</t>
  </si>
  <si>
    <t>of which: bleached</t>
  </si>
  <si>
    <t>air-dried metric ton</t>
  </si>
  <si>
    <t>SULPHITE</t>
  </si>
  <si>
    <t>air-dried metric ton (unbleached 4.64 and bleached 5.01)</t>
  </si>
  <si>
    <t>1.28 MT in per MT out</t>
  </si>
  <si>
    <t>SANITARY AND HOUSEHOLD PAPERS</t>
  </si>
  <si>
    <t>OTHER PAPER AND PAPERBOARD N.E.S</t>
  </si>
  <si>
    <t>For inverse relationships divide 1 by the factor given, e.g. to convert m3 of wood charcoal to mt divide 1 by m3/mt factor of 6 = 0.167</t>
  </si>
  <si>
    <t>Notes:</t>
  </si>
  <si>
    <t>Forest Measures</t>
  </si>
  <si>
    <t>MT = metric tonnes (1000 kg)</t>
  </si>
  <si>
    <t>m3/unit</t>
  </si>
  <si>
    <r>
      <rPr>
        <sz val="12"/>
        <color indexed="8"/>
        <rFont val="Arial Narrow"/>
      </rPr>
      <t>m</t>
    </r>
    <r>
      <rPr>
        <vertAlign val="superscript"/>
        <sz val="12"/>
        <color indexed="8"/>
        <rFont val="Arial Narrow"/>
      </rPr>
      <t>3</t>
    </r>
    <r>
      <rPr>
        <sz val="12"/>
        <color indexed="8"/>
        <rFont val="Arial Narrow"/>
      </rPr>
      <t xml:space="preserve"> = cubic meters (solid volume)</t>
    </r>
  </si>
  <si>
    <t>1000 board feet (sawlogs)</t>
  </si>
  <si>
    <t>4.53**</t>
  </si>
  <si>
    <r>
      <rPr>
        <sz val="12"/>
        <color indexed="8"/>
        <rFont val="Arial Narrow"/>
      </rPr>
      <t>m</t>
    </r>
    <r>
      <rPr>
        <vertAlign val="superscript"/>
        <sz val="12"/>
        <color indexed="8"/>
        <rFont val="Arial Narrow"/>
      </rPr>
      <t>2</t>
    </r>
    <r>
      <rPr>
        <sz val="12"/>
        <color indexed="8"/>
        <rFont val="Arial Narrow"/>
      </rPr>
      <t xml:space="preserve"> = square meters</t>
    </r>
  </si>
  <si>
    <t>1000 board feet (sawnwood - nominal)</t>
  </si>
  <si>
    <t>nominal board feet to actual m3</t>
  </si>
  <si>
    <t>(s) = solid volume</t>
  </si>
  <si>
    <t>1000 square feet (1/8 inch thickness)</t>
  </si>
  <si>
    <t>cord</t>
  </si>
  <si>
    <t>Unit Conversion</t>
  </si>
  <si>
    <t>cord (pulpwood)</t>
  </si>
  <si>
    <t>1 inch = 25.4 millimetres</t>
  </si>
  <si>
    <t>cord (wood fuel)</t>
  </si>
  <si>
    <t>1 square foot = 0.0929 square metre</t>
  </si>
  <si>
    <t>cubic foot</t>
  </si>
  <si>
    <t>1 pound = 0.454 kilograms</t>
  </si>
  <si>
    <t>cubic foot (stacked)</t>
  </si>
  <si>
    <t>1 short ton (2000 pounds) = 0.9072 metric ton</t>
  </si>
  <si>
    <t>cunit</t>
  </si>
  <si>
    <t>1 long ton (2240 pounds) = 1.016 metric ton</t>
  </si>
  <si>
    <t>fathom</t>
  </si>
  <si>
    <r>
      <rPr>
        <b/>
        <sz val="12"/>
        <color indexed="8"/>
        <rFont val="Arial Narrow"/>
      </rPr>
      <t>Bold</t>
    </r>
    <r>
      <rPr>
        <sz val="12"/>
        <color indexed="8"/>
        <rFont val="Arial Narrow"/>
      </rPr>
      <t xml:space="preserve"> = FAO published figure</t>
    </r>
  </si>
  <si>
    <t>hoppus cubic foot</t>
  </si>
  <si>
    <t>hoppus super(ficial) foot</t>
  </si>
  <si>
    <t>*  = ITTO</t>
  </si>
  <si>
    <t>hoppus ton (50 hoppus cubic feet)</t>
  </si>
  <si>
    <t>** = obolete - more recent figures would be</t>
  </si>
  <si>
    <t>Petrograd Standard</t>
  </si>
  <si>
    <t>for OR, WA, AK (west of Cascades), SE US (Doyle region):  6.3</t>
  </si>
  <si>
    <t>stere</t>
  </si>
  <si>
    <t>Inland west US, Great Lakes US, E. Can.:  5.7</t>
  </si>
  <si>
    <t>stere (pulpwood)</t>
  </si>
  <si>
    <t>NE US Int 1/4": 5</t>
  </si>
  <si>
    <t>stere (wood fuel)</t>
  </si>
  <si>
    <t>*** = Conversion Factor Study, US figures, rotary for conifer and sliced for non-conifer</t>
  </si>
  <si>
    <t>Fonseca *Measurement of Roundwood" 2005. Estimated by Matt Fonseca based on regional knowledge of the scaling methods and timber types</t>
  </si>
  <si>
    <t>prepared February 2004</t>
  </si>
  <si>
    <t>updated 2007 with RWE factors</t>
  </si>
  <si>
    <t>updated 2009 with provisional results of forest products conversion factors study</t>
  </si>
  <si>
    <t>updated 2011 with results of forest products conversion factors study (DP49)</t>
  </si>
  <si>
    <t>Annex1 | JQ1-Corres.</t>
  </si>
  <si>
    <r>
      <rPr>
        <b/>
        <sz val="14"/>
        <color indexed="8"/>
        <rFont val="Univers"/>
      </rPr>
      <t>FOREST SECTOR QUESTIONNAIRE</t>
    </r>
    <r>
      <rPr>
        <b/>
        <sz val="32"/>
        <color indexed="8"/>
        <rFont val="Univers"/>
      </rPr>
      <t xml:space="preserve"> JQ1 (Supp. 1)</t>
    </r>
  </si>
  <si>
    <t>CORRESPONDENCES to CPC Ver.2.1</t>
  </si>
  <si>
    <t>Central Product Classification Version 2.1
(CPC Ver. 2.1)</t>
  </si>
  <si>
    <t>031</t>
  </si>
  <si>
    <t>0313</t>
  </si>
  <si>
    <t>03131</t>
  </si>
  <si>
    <t>03132</t>
  </si>
  <si>
    <t>0311  0312</t>
  </si>
  <si>
    <t>0311</t>
  </si>
  <si>
    <t>0312</t>
  </si>
  <si>
    <t>ex0312</t>
  </si>
  <si>
    <t>ex03110  ex03120</t>
  </si>
  <si>
    <t>ex03110</t>
  </si>
  <si>
    <t>ex03120</t>
  </si>
  <si>
    <t>PRODUCTION</t>
  </si>
  <si>
    <t>ex34510</t>
  </si>
  <si>
    <t>ex31230  ex39283</t>
  </si>
  <si>
    <t>ex31230</t>
  </si>
  <si>
    <t>ex39283</t>
  </si>
  <si>
    <t>39281  39282</t>
  </si>
  <si>
    <t>39281</t>
  </si>
  <si>
    <t>39282</t>
  </si>
  <si>
    <t>311  3132</t>
  </si>
  <si>
    <r>
      <rPr>
        <b/>
        <sz val="11"/>
        <color indexed="8"/>
        <rFont val="Univers"/>
      </rPr>
      <t xml:space="preserve">31101 </t>
    </r>
    <r>
      <rPr>
        <b/>
        <sz val="11"/>
        <color indexed="19"/>
        <rFont val="Univers"/>
      </rPr>
      <t xml:space="preserve"> ex31109  ex3132</t>
    </r>
  </si>
  <si>
    <r>
      <rPr>
        <b/>
        <sz val="11"/>
        <color indexed="8"/>
        <rFont val="Univers"/>
      </rPr>
      <t>31102</t>
    </r>
    <r>
      <rPr>
        <b/>
        <sz val="11"/>
        <color indexed="19"/>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</si>
  <si>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</si>
  <si>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</si>
  <si>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</si>
  <si>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</si>
  <si>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</si>
  <si>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</si>
  <si>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</si>
  <si>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</si>
  <si>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</si>
  <si>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</si>
  <si>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</si>
  <si>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</si>
  <si>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</si>
  <si>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</si>
  <si>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</si>
  <si>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</si>
  <si>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</si>
  <si>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color indexed="8"/>
        <rFont val="Univers"/>
      </rPr>
      <t xml:space="preserve">32111  32112  </t>
    </r>
    <r>
      <rPr>
        <b/>
        <sz val="11"/>
        <color indexed="19"/>
        <rFont val="Univers"/>
      </rPr>
      <t>ex32113</t>
    </r>
  </si>
  <si>
    <t>ex32113</t>
  </si>
  <si>
    <t>32112</t>
  </si>
  <si>
    <t>ex32112</t>
  </si>
  <si>
    <t>32111</t>
  </si>
  <si>
    <t>3924</t>
  </si>
  <si>
    <r>
      <rPr>
        <b/>
        <sz val="11"/>
        <color indexed="8"/>
        <rFont val="Univers"/>
      </rPr>
      <t xml:space="preserve">3212  3213  32142  32143 </t>
    </r>
    <r>
      <rPr>
        <b/>
        <sz val="11"/>
        <color indexed="19"/>
        <rFont val="Univers"/>
      </rPr>
      <t xml:space="preserve"> ex32149</t>
    </r>
    <r>
      <rPr>
        <b/>
        <sz val="11"/>
        <color indexed="8"/>
        <rFont val="Univers"/>
      </rPr>
      <t xml:space="preserve">  32151  32198  </t>
    </r>
    <r>
      <rPr>
        <b/>
        <sz val="11"/>
        <color indexed="19"/>
        <rFont val="Univers"/>
      </rPr>
      <t>ex32199</t>
    </r>
  </si>
  <si>
    <r>
      <rPr>
        <b/>
        <sz val="11"/>
        <color indexed="8"/>
        <rFont val="Univers"/>
      </rPr>
      <t xml:space="preserve">3212  </t>
    </r>
    <r>
      <rPr>
        <b/>
        <sz val="11"/>
        <color indexed="19"/>
        <rFont val="Univers"/>
      </rPr>
      <t>ex32143  ex32149</t>
    </r>
  </si>
  <si>
    <t>32121</t>
  </si>
  <si>
    <t>ex32122  ex32129</t>
  </si>
  <si>
    <r>
      <rPr>
        <b/>
        <sz val="11"/>
        <color indexed="8"/>
        <rFont val="Univers"/>
      </rPr>
      <t>32122</t>
    </r>
    <r>
      <rPr>
        <b/>
        <sz val="11"/>
        <color indexed="19"/>
        <rFont val="Univers"/>
      </rPr>
      <t xml:space="preserve">  ex32129</t>
    </r>
  </si>
  <si>
    <t>ex32143  ex32149</t>
  </si>
  <si>
    <t>32131</t>
  </si>
  <si>
    <r>
      <rPr>
        <b/>
        <sz val="11"/>
        <color indexed="8"/>
        <rFont val="Univers"/>
      </rPr>
      <t xml:space="preserve">32132 </t>
    </r>
    <r>
      <rPr>
        <b/>
        <sz val="11"/>
        <color indexed="19"/>
        <rFont val="Univers"/>
      </rPr>
      <t xml:space="preserve"> ex32133  </t>
    </r>
    <r>
      <rPr>
        <b/>
        <sz val="11"/>
        <color indexed="8"/>
        <rFont val="Univers"/>
      </rPr>
      <t xml:space="preserve">32134  32135  </t>
    </r>
    <r>
      <rPr>
        <b/>
        <sz val="11"/>
        <color indexed="19"/>
        <rFont val="Univers"/>
      </rPr>
      <t xml:space="preserve">ex32136  ex32137  </t>
    </r>
    <r>
      <rPr>
        <b/>
        <sz val="11"/>
        <color indexed="8"/>
        <rFont val="Univers"/>
      </rPr>
      <t xml:space="preserve">32142  32151 </t>
    </r>
    <r>
      <rPr>
        <b/>
        <sz val="11"/>
        <color indexed="19"/>
        <rFont val="Univers"/>
      </rPr>
      <t xml:space="preserve"> ex32143  ex32149</t>
    </r>
  </si>
  <si>
    <r>
      <rPr>
        <b/>
        <sz val="11"/>
        <color indexed="8"/>
        <rFont val="Univers"/>
      </rPr>
      <t xml:space="preserve">32132  32134  32135  </t>
    </r>
    <r>
      <rPr>
        <b/>
        <sz val="11"/>
        <color indexed="19"/>
        <rFont val="Univers"/>
      </rPr>
      <t>ex32136</t>
    </r>
  </si>
  <si>
    <t>ex32133  ex32136  ex32143  ex32149</t>
  </si>
  <si>
    <r>
      <rPr>
        <b/>
        <sz val="11"/>
        <color indexed="19"/>
        <rFont val="Univers"/>
      </rPr>
      <t xml:space="preserve">ex32133  ex32136  ex32137  </t>
    </r>
    <r>
      <rPr>
        <b/>
        <sz val="11"/>
        <color indexed="8"/>
        <rFont val="Univers"/>
      </rPr>
      <t>32142  32151</t>
    </r>
  </si>
  <si>
    <t>ex32136</t>
  </si>
  <si>
    <t>OTHER PAPER AND PAPERBOARD N.E.S.</t>
  </si>
  <si>
    <r>
      <rPr>
        <b/>
        <sz val="11"/>
        <color indexed="19"/>
        <rFont val="Univers"/>
      </rPr>
      <t xml:space="preserve">ex32149  ex32133  ex32136  ex32137  </t>
    </r>
    <r>
      <rPr>
        <b/>
        <sz val="11"/>
        <color indexed="8"/>
        <rFont val="Univers"/>
      </rPr>
      <t>32198</t>
    </r>
    <r>
      <rPr>
        <b/>
        <sz val="11"/>
        <color indexed="19"/>
        <rFont val="Univers"/>
      </rPr>
      <t xml:space="preserve">  ex32199</t>
    </r>
  </si>
  <si>
    <r>
      <rPr>
        <sz val="14"/>
        <color indexed="8"/>
        <rFont val="Univers"/>
      </rPr>
      <t>The term "</t>
    </r>
    <r>
      <rPr>
        <sz val="14"/>
        <color indexed="19"/>
        <rFont val="Univers"/>
      </rPr>
      <t>ex</t>
    </r>
    <r>
      <rPr>
        <sz val="14"/>
        <color indexed="8"/>
        <rFont val="Univers"/>
      </rPr>
      <t>" means that there is not a complete correlation between the two codes and that only a part of the CPC Ver.2.1 code is applicable.</t>
    </r>
  </si>
  <si>
    <r>
      <rPr>
        <sz val="14"/>
        <color indexed="8"/>
        <rFont val="Univers"/>
      </rPr>
      <t>For instance "</t>
    </r>
    <r>
      <rPr>
        <sz val="14"/>
        <color indexed="19"/>
        <rFont val="Univers"/>
      </rPr>
      <t>ex31512</t>
    </r>
    <r>
      <rPr>
        <sz val="14"/>
        <color indexed="8"/>
        <rFont val="Univers"/>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</si>
  <si>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</si>
  <si>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t>Annex2 | JQ2-Corres.</t>
  </si>
  <si>
    <r>
      <rPr>
        <b/>
        <sz val="14"/>
        <color indexed="8"/>
        <rFont val="Univers"/>
      </rPr>
      <t>FOREST SECTOR QUESTIONNAIRE</t>
    </r>
    <r>
      <rPr>
        <b/>
        <sz val="32"/>
        <color indexed="8"/>
        <rFont val="Univers"/>
      </rPr>
      <t xml:space="preserve"> JQ2 (Supp. 1)</t>
    </r>
  </si>
  <si>
    <t>CORRESPONDENCES to HS2017, HS2012 and SITC Rev.4</t>
  </si>
  <si>
    <t xml:space="preserve">C l a s s i f i c a t i o n s </t>
  </si>
  <si>
    <t>HS2012</t>
  </si>
  <si>
    <t>SITC Rev.4</t>
  </si>
  <si>
    <t>4401.11/12  44.03</t>
  </si>
  <si>
    <t>4401.10  44.03</t>
  </si>
  <si>
    <t>245.01  247</t>
  </si>
  <si>
    <t>4401.11/12</t>
  </si>
  <si>
    <t>4401.10</t>
  </si>
  <si>
    <t>ex4401.10</t>
  </si>
  <si>
    <t>ex245.01</t>
  </si>
  <si>
    <r>
      <rPr>
        <b/>
        <sz val="11"/>
        <color indexed="19"/>
        <rFont val="Univers"/>
      </rPr>
      <t xml:space="preserve">ex4403.10  </t>
    </r>
    <r>
      <rPr>
        <b/>
        <sz val="11"/>
        <color indexed="8"/>
        <rFont val="Univers"/>
      </rPr>
      <t>4403.20</t>
    </r>
  </si>
  <si>
    <r>
      <rPr>
        <b/>
        <sz val="11"/>
        <color indexed="19"/>
        <rFont val="Univers"/>
      </rPr>
      <t xml:space="preserve">ex247.3  </t>
    </r>
    <r>
      <rPr>
        <b/>
        <sz val="11"/>
        <color indexed="8"/>
        <rFont val="Univers"/>
      </rPr>
      <t>247.4</t>
    </r>
  </si>
  <si>
    <t>4403.12/41/49/91/93/94/95/96/97/98/99</t>
  </si>
  <si>
    <r>
      <rPr>
        <b/>
        <sz val="11"/>
        <color indexed="19"/>
        <rFont val="Univers"/>
      </rPr>
      <t xml:space="preserve">ex4403.10  </t>
    </r>
    <r>
      <rPr>
        <b/>
        <sz val="11"/>
        <color indexed="8"/>
        <rFont val="Univers"/>
      </rPr>
      <t>4403.41/49/91/92/99</t>
    </r>
  </si>
  <si>
    <r>
      <rPr>
        <b/>
        <sz val="11"/>
        <color indexed="19"/>
        <rFont val="Univers"/>
      </rPr>
      <t xml:space="preserve">ex247.3  </t>
    </r>
    <r>
      <rPr>
        <b/>
        <sz val="11"/>
        <color indexed="8"/>
        <rFont val="Univers"/>
      </rPr>
      <t>247.5  247.9</t>
    </r>
  </si>
  <si>
    <r>
      <rPr>
        <b/>
        <sz val="11"/>
        <color indexed="19"/>
        <rFont val="Univers"/>
      </rPr>
      <t xml:space="preserve">ex4403.12  </t>
    </r>
    <r>
      <rPr>
        <b/>
        <sz val="11"/>
        <color indexed="8"/>
        <rFont val="Univers"/>
      </rPr>
      <t>4403.41/49</t>
    </r>
  </si>
  <si>
    <r>
      <rPr>
        <b/>
        <sz val="11"/>
        <color indexed="19"/>
        <rFont val="Univers"/>
      </rPr>
      <t xml:space="preserve">ex4403.10  </t>
    </r>
    <r>
      <rPr>
        <b/>
        <sz val="11"/>
        <color indexed="8"/>
        <rFont val="Univers"/>
      </rPr>
      <t xml:space="preserve">4403.41/49  </t>
    </r>
    <r>
      <rPr>
        <b/>
        <sz val="11"/>
        <color indexed="19"/>
        <rFont val="Univers"/>
      </rPr>
      <t>ex4403.99</t>
    </r>
  </si>
  <si>
    <r>
      <rPr>
        <b/>
        <sz val="11"/>
        <color indexed="19"/>
        <rFont val="Univers"/>
      </rPr>
      <t xml:space="preserve">ex247.3  </t>
    </r>
    <r>
      <rPr>
        <b/>
        <sz val="11"/>
        <color indexed="8"/>
        <rFont val="Univers"/>
      </rPr>
      <t xml:space="preserve">247.5  </t>
    </r>
    <r>
      <rPr>
        <b/>
        <sz val="11"/>
        <color indexed="19"/>
        <rFont val="Univers"/>
      </rPr>
      <t>ex247.9</t>
    </r>
  </si>
  <si>
    <t>4402.90</t>
  </si>
  <si>
    <t>ex245.02</t>
  </si>
  <si>
    <r>
      <rPr>
        <b/>
        <sz val="11"/>
        <color indexed="8"/>
        <rFont val="Univers"/>
      </rPr>
      <t xml:space="preserve">4401.21/22  </t>
    </r>
    <r>
      <rPr>
        <b/>
        <sz val="11"/>
        <color indexed="19"/>
        <rFont val="Univers"/>
      </rPr>
      <t>ex4401.40</t>
    </r>
  </si>
  <si>
    <r>
      <rPr>
        <b/>
        <sz val="11"/>
        <color indexed="8"/>
        <rFont val="Univers"/>
      </rPr>
      <t xml:space="preserve">4401.21/22 </t>
    </r>
    <r>
      <rPr>
        <b/>
        <sz val="11"/>
        <color indexed="19"/>
        <rFont val="Univers"/>
      </rPr>
      <t xml:space="preserve"> ex4401.39</t>
    </r>
  </si>
  <si>
    <r>
      <rPr>
        <b/>
        <sz val="11"/>
        <color indexed="8"/>
        <rFont val="Univers"/>
      </rPr>
      <t xml:space="preserve">246.1  </t>
    </r>
    <r>
      <rPr>
        <b/>
        <sz val="11"/>
        <color indexed="19"/>
        <rFont val="Univers"/>
      </rPr>
      <t>ex246.2</t>
    </r>
  </si>
  <si>
    <t>4401.21/22</t>
  </si>
  <si>
    <t>ex4401.40</t>
  </si>
  <si>
    <t>ex4401.39</t>
  </si>
  <si>
    <t>ex246.2</t>
  </si>
  <si>
    <t>4401.31/39</t>
  </si>
  <si>
    <r>
      <rPr>
        <b/>
        <sz val="11"/>
        <color indexed="8"/>
        <rFont val="Univers"/>
      </rPr>
      <t xml:space="preserve">4401.31  </t>
    </r>
    <r>
      <rPr>
        <b/>
        <sz val="11"/>
        <color indexed="19"/>
        <rFont val="Univers"/>
      </rPr>
      <t>ex4401.39</t>
    </r>
  </si>
  <si>
    <t>44.06  44.07</t>
  </si>
  <si>
    <t>248.1  248.2  248.4</t>
  </si>
  <si>
    <r>
      <rPr>
        <b/>
        <sz val="11"/>
        <color indexed="19"/>
        <rFont val="Univers"/>
      </rPr>
      <t>ex4406.10/90</t>
    </r>
    <r>
      <rPr>
        <b/>
        <sz val="11"/>
        <color indexed="8"/>
        <rFont val="Univers"/>
      </rPr>
      <t xml:space="preserve">  4407.10</t>
    </r>
  </si>
  <si>
    <r>
      <rPr>
        <b/>
        <sz val="11"/>
        <color indexed="19"/>
        <rFont val="Univers"/>
      </rPr>
      <t xml:space="preserve">ex248.11  ex248.19  </t>
    </r>
    <r>
      <rPr>
        <b/>
        <sz val="11"/>
        <color indexed="8"/>
        <rFont val="Univers"/>
      </rPr>
      <t>248.2</t>
    </r>
  </si>
  <si>
    <r>
      <rPr>
        <b/>
        <sz val="11"/>
        <color indexed="19"/>
        <rFont val="Univers"/>
      </rPr>
      <t xml:space="preserve">ex4406.10/90  </t>
    </r>
    <r>
      <rPr>
        <b/>
        <sz val="11"/>
        <color indexed="8"/>
        <rFont val="Univers"/>
      </rPr>
      <t>4407.21/22/25/26/27/28/29/91/92/93/94/95/99</t>
    </r>
  </si>
  <si>
    <r>
      <rPr>
        <b/>
        <sz val="11"/>
        <color indexed="19"/>
        <rFont val="Univers"/>
      </rPr>
      <t xml:space="preserve">ex248.11  ex248.19  </t>
    </r>
    <r>
      <rPr>
        <b/>
        <sz val="11"/>
        <color indexed="8"/>
        <rFont val="Univers"/>
      </rPr>
      <t>248.4</t>
    </r>
  </si>
  <si>
    <r>
      <rPr>
        <b/>
        <sz val="11"/>
        <color indexed="19"/>
        <rFont val="Univers"/>
      </rPr>
      <t xml:space="preserve">ex4406.12/92  </t>
    </r>
    <r>
      <rPr>
        <b/>
        <sz val="11"/>
        <color indexed="8"/>
        <rFont val="Univers"/>
      </rPr>
      <t>4407.21/22/25/26/27/28/29</t>
    </r>
  </si>
  <si>
    <r>
      <rPr>
        <b/>
        <sz val="11"/>
        <color indexed="19"/>
        <rFont val="Univers"/>
      </rPr>
      <t xml:space="preserve">ex4406.10/90  </t>
    </r>
    <r>
      <rPr>
        <b/>
        <sz val="11"/>
        <color indexed="8"/>
        <rFont val="Univers"/>
      </rPr>
      <t xml:space="preserve">4407.21/22/25/26/27/28/29  </t>
    </r>
    <r>
      <rPr>
        <b/>
        <sz val="11"/>
        <color indexed="19"/>
        <rFont val="Univers"/>
      </rPr>
      <t>ex4407.99</t>
    </r>
  </si>
  <si>
    <r>
      <rPr>
        <b/>
        <sz val="11"/>
        <color indexed="19"/>
        <rFont val="Univers"/>
      </rPr>
      <t>ex248.11  ex248.19  ex</t>
    </r>
    <r>
      <rPr>
        <b/>
        <sz val="11"/>
        <color indexed="8"/>
        <rFont val="Univers"/>
      </rPr>
      <t>248.4</t>
    </r>
  </si>
  <si>
    <t>4408.10</t>
  </si>
  <si>
    <t>4408.31/39/90</t>
  </si>
  <si>
    <t>4408.31/39</t>
  </si>
  <si>
    <r>
      <rPr>
        <b/>
        <sz val="11"/>
        <color indexed="8"/>
        <rFont val="Univers"/>
      </rPr>
      <t xml:space="preserve">4408.31/39 </t>
    </r>
    <r>
      <rPr>
        <b/>
        <sz val="11"/>
        <color indexed="19"/>
        <rFont val="Univers"/>
      </rPr>
      <t xml:space="preserve"> ex4408.90</t>
    </r>
  </si>
  <si>
    <t>ex634.12</t>
  </si>
  <si>
    <t>44.10  44.11  4412.31/33/34/39/94/99</t>
  </si>
  <si>
    <t>44.10  44.11  4412.31/32/39/94/99</t>
  </si>
  <si>
    <t>634.22/23/31/33/39  634.5</t>
  </si>
  <si>
    <t>4412.31/33/34/39/94/99</t>
  </si>
  <si>
    <t>4412.31/32/39/94/99</t>
  </si>
  <si>
    <t>634.31/33/39</t>
  </si>
  <si>
    <r>
      <rPr>
        <b/>
        <sz val="11"/>
        <color indexed="8"/>
        <rFont val="Univers"/>
      </rPr>
      <t xml:space="preserve">4412.39 </t>
    </r>
    <r>
      <rPr>
        <b/>
        <sz val="11"/>
        <color indexed="19"/>
        <rFont val="Univers"/>
      </rPr>
      <t xml:space="preserve"> ex4412.94  ex4412.99</t>
    </r>
  </si>
  <si>
    <r>
      <rPr>
        <b/>
        <sz val="11"/>
        <color indexed="8"/>
        <rFont val="Univers"/>
      </rPr>
      <t xml:space="preserve">4412.39 </t>
    </r>
    <r>
      <rPr>
        <b/>
        <sz val="11"/>
        <color indexed="19"/>
        <rFont val="Univers"/>
      </rPr>
      <t xml:space="preserve"> ex4412.94  ex.4412.99</t>
    </r>
  </si>
  <si>
    <t>ex634.31  ex634.33  ex634.39</t>
  </si>
  <si>
    <r>
      <rPr>
        <b/>
        <sz val="11"/>
        <color indexed="8"/>
        <rFont val="Univers"/>
      </rPr>
      <t xml:space="preserve">4412.31/33/34 </t>
    </r>
    <r>
      <rPr>
        <b/>
        <sz val="11"/>
        <color indexed="19"/>
        <rFont val="Univers"/>
      </rPr>
      <t xml:space="preserve"> ex4412.94  ex4412.99</t>
    </r>
  </si>
  <si>
    <r>
      <rPr>
        <b/>
        <sz val="11"/>
        <color indexed="8"/>
        <rFont val="Univers"/>
      </rPr>
      <t xml:space="preserve">4412.31/32 </t>
    </r>
    <r>
      <rPr>
        <b/>
        <sz val="11"/>
        <color indexed="19"/>
        <rFont val="Univers"/>
      </rPr>
      <t xml:space="preserve"> ex4412.94  ex4412.99</t>
    </r>
  </si>
  <si>
    <r>
      <rPr>
        <b/>
        <sz val="11"/>
        <color indexed="8"/>
        <rFont val="Univers"/>
      </rPr>
      <t xml:space="preserve">4412.31  </t>
    </r>
    <r>
      <rPr>
        <b/>
        <sz val="11"/>
        <color indexed="19"/>
        <rFont val="Univers"/>
      </rPr>
      <t>ex4412.94  ex4412.99</t>
    </r>
  </si>
  <si>
    <r>
      <rPr>
        <b/>
        <sz val="11"/>
        <color indexed="8"/>
        <rFont val="Univers"/>
      </rPr>
      <t xml:space="preserve">4412.31  </t>
    </r>
    <r>
      <rPr>
        <b/>
        <sz val="11"/>
        <color indexed="19"/>
        <rFont val="Univers"/>
      </rPr>
      <t>ex4412.32  ex4412.94  ex4412.99</t>
    </r>
  </si>
  <si>
    <t>44.10</t>
  </si>
  <si>
    <t>634.22/23</t>
  </si>
  <si>
    <t>4410.12</t>
  </si>
  <si>
    <t>ex634.22</t>
  </si>
  <si>
    <t>4411.92</t>
  </si>
  <si>
    <t>ex634.54  ex634.55</t>
  </si>
  <si>
    <r>
      <rPr>
        <b/>
        <sz val="11"/>
        <color indexed="8"/>
        <rFont val="Univers"/>
      </rPr>
      <t>4411.12/13</t>
    </r>
    <r>
      <rPr>
        <b/>
        <sz val="11"/>
        <color indexed="19"/>
        <rFont val="Univers"/>
      </rPr>
      <t xml:space="preserve">  ex4411.14*</t>
    </r>
  </si>
  <si>
    <r>
      <rPr>
        <b/>
        <sz val="11"/>
        <color indexed="19"/>
        <rFont val="Univers"/>
      </rPr>
      <t>ex4411.14</t>
    </r>
    <r>
      <rPr>
        <b/>
        <sz val="11"/>
        <color indexed="8"/>
        <rFont val="Univers"/>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</si>
  <si>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</si>
  <si>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</si>
  <si>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</si>
  <si>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</si>
  <si>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</si>
  <si>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</si>
  <si>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</si>
  <si>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</si>
  <si>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</si>
  <si>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</si>
  <si>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</si>
  <si>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</si>
  <si>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</si>
  <si>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</si>
  <si>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</si>
  <si>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</si>
  <si>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</si>
  <si>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</si>
  <si>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</si>
  <si>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</si>
  <si>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rPr>
        <b/>
        <sz val="11"/>
        <color indexed="8"/>
        <rFont val="Univers"/>
      </rPr>
      <t xml:space="preserve">641.41/42/46 </t>
    </r>
    <r>
      <rPr>
        <b/>
        <sz val="11"/>
        <color indexed="19"/>
        <rFont val="Univers"/>
      </rPr>
      <t xml:space="preserve"> ex641.47 </t>
    </r>
    <r>
      <rPr>
        <b/>
        <sz val="11"/>
        <color indexed="8"/>
        <rFont val="Univers"/>
      </rPr>
      <t xml:space="preserve"> 641.48/51/52  </t>
    </r>
    <r>
      <rPr>
        <b/>
        <sz val="11"/>
        <color indexed="19"/>
        <rFont val="Univers"/>
      </rPr>
      <t>ex641.53</t>
    </r>
    <r>
      <rPr>
        <b/>
        <sz val="11"/>
        <color indexed="8"/>
        <rFont val="Univers"/>
      </rPr>
      <t xml:space="preserve">  641.54/59/62/64/69/71/72/74/75/76/77</t>
    </r>
  </si>
  <si>
    <t>4804.11/19  4805.11/12/19/24/25/91</t>
  </si>
  <si>
    <r>
      <rPr>
        <b/>
        <sz val="11"/>
        <color indexed="8"/>
        <rFont val="Univers"/>
      </rPr>
      <t xml:space="preserve">641.41/51/54  </t>
    </r>
    <r>
      <rPr>
        <b/>
        <sz val="11"/>
        <color indexed="19"/>
        <rFont val="Univers"/>
      </rPr>
      <t>ex641.59</t>
    </r>
  </si>
  <si>
    <t>4804.42/49/51/52/59  4805.92  4810.32/39/92  4811.51/59</t>
  </si>
  <si>
    <r>
      <rPr>
        <b/>
        <sz val="11"/>
        <color indexed="19"/>
        <rFont val="Univers"/>
      </rPr>
      <t>ex641.47</t>
    </r>
    <r>
      <rPr>
        <b/>
        <sz val="11"/>
        <color indexed="8"/>
        <rFont val="Univers"/>
      </rPr>
      <t xml:space="preserve">  641.48  </t>
    </r>
    <r>
      <rPr>
        <b/>
        <sz val="11"/>
        <color indexed="19"/>
        <rFont val="Univers"/>
      </rPr>
      <t xml:space="preserve">ex641.59  </t>
    </r>
    <r>
      <rPr>
        <b/>
        <sz val="11"/>
        <color indexed="8"/>
        <rFont val="Univers"/>
      </rPr>
      <t xml:space="preserve">641.75/76  </t>
    </r>
    <r>
      <rPr>
        <b/>
        <sz val="11"/>
        <color indexed="19"/>
        <rFont val="Univers"/>
      </rPr>
      <t xml:space="preserve">ex641.77  </t>
    </r>
    <r>
      <rPr>
        <b/>
        <sz val="11"/>
        <color indexed="8"/>
        <rFont val="Univers"/>
      </rPr>
      <t>641.71/72</t>
    </r>
  </si>
  <si>
    <t>4804.21/29/31/39  4805.30  4806.10/20/40  48.08  4810.31/99</t>
  </si>
  <si>
    <r>
      <rPr>
        <b/>
        <sz val="11"/>
        <color indexed="8"/>
        <rFont val="Univers"/>
      </rPr>
      <t xml:space="preserve">641.42/46/52  </t>
    </r>
    <r>
      <rPr>
        <b/>
        <sz val="11"/>
        <color indexed="19"/>
        <rFont val="Univers"/>
      </rPr>
      <t xml:space="preserve">ex641.53  </t>
    </r>
    <r>
      <rPr>
        <b/>
        <sz val="11"/>
        <color indexed="8"/>
        <rFont val="Univers"/>
      </rPr>
      <t xml:space="preserve">641.62/64/69/74  </t>
    </r>
    <r>
      <rPr>
        <b/>
        <sz val="11"/>
        <color indexed="19"/>
        <rFont val="Univers"/>
      </rPr>
      <t>ex641.77</t>
    </r>
  </si>
  <si>
    <t>ex641.59</t>
  </si>
  <si>
    <r>
      <rPr>
        <b/>
        <sz val="11"/>
        <color indexed="8"/>
        <rFont val="Univers"/>
      </rPr>
      <t>4802.40  4804.41  4805.40/50  4806.30</t>
    </r>
    <r>
      <rPr>
        <b/>
        <sz val="14"/>
        <color indexed="8"/>
        <rFont val="Univers"/>
      </rPr>
      <t xml:space="preserve">  </t>
    </r>
    <r>
      <rPr>
        <b/>
        <sz val="11"/>
        <color indexed="8"/>
        <rFont val="Univers"/>
      </rPr>
      <t xml:space="preserve">48.12  48.13 </t>
    </r>
  </si>
  <si>
    <r>
      <rPr>
        <b/>
        <sz val="11"/>
        <color indexed="8"/>
        <rFont val="Univers"/>
      </rPr>
      <t xml:space="preserve">641.24  </t>
    </r>
    <r>
      <rPr>
        <b/>
        <sz val="11"/>
        <color indexed="19"/>
        <rFont val="Univers"/>
      </rPr>
      <t xml:space="preserve">ex641.47  </t>
    </r>
    <r>
      <rPr>
        <b/>
        <sz val="11"/>
        <color indexed="8"/>
        <rFont val="Univers"/>
      </rPr>
      <t xml:space="preserve">641.56  </t>
    </r>
    <r>
      <rPr>
        <b/>
        <sz val="11"/>
        <color indexed="19"/>
        <rFont val="Univers"/>
      </rPr>
      <t xml:space="preserve">ex641.53  </t>
    </r>
    <r>
      <rPr>
        <b/>
        <sz val="11"/>
        <color indexed="8"/>
        <rFont val="Univers"/>
      </rPr>
      <t>641.55/93  642.41</t>
    </r>
  </si>
  <si>
    <r>
      <rPr>
        <sz val="14"/>
        <color indexed="8"/>
        <rFont val="Univers"/>
      </rPr>
      <t>The term "</t>
    </r>
    <r>
      <rPr>
        <sz val="14"/>
        <color indexed="19"/>
        <rFont val="Univers"/>
      </rPr>
      <t>ex</t>
    </r>
    <r>
      <rPr>
        <sz val="14"/>
        <color indexed="8"/>
        <rFont val="Univers"/>
      </rPr>
      <t>" means that there is not a complete correlation between the two codes and that only a part of the HS2012/HS2017 or SITC Rev.4 code is applicable.</t>
    </r>
  </si>
  <si>
    <r>
      <rPr>
        <sz val="14"/>
        <color indexed="8"/>
        <rFont val="Univers"/>
      </rPr>
      <t>For instance "</t>
    </r>
    <r>
      <rPr>
        <sz val="14"/>
        <color indexed="19"/>
        <rFont val="Univers"/>
      </rPr>
      <t>ex4401.40</t>
    </r>
    <r>
      <rPr>
        <sz val="14"/>
        <color indexed="8"/>
        <rFont val="Univers"/>
      </rPr>
      <t xml:space="preserve">" under product 3.2 means that only a part of HS2017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</si>
  <si>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</si>
  <si>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</si>
  <si>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t>Annex3 | JQ3-Corres.</t>
  </si>
  <si>
    <r>
      <rPr>
        <b/>
        <sz val="14"/>
        <color indexed="8"/>
        <rFont val="Univers"/>
      </rPr>
      <t xml:space="preserve">FOREST SECTOR QUESTIONNAIRE </t>
    </r>
    <r>
      <rPr>
        <b/>
        <sz val="32"/>
        <color indexed="8"/>
        <rFont val="Univers"/>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</si>
  <si>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</si>
  <si>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</si>
  <si>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</si>
  <si>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</si>
  <si>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</si>
  <si>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</si>
  <si>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</si>
  <si>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</si>
  <si>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</si>
  <si>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</si>
  <si>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</si>
  <si>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</si>
  <si>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</si>
  <si>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</si>
  <si>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rPr>
        <b/>
        <sz val="11"/>
        <color indexed="8"/>
        <rFont val="Univers"/>
      </rPr>
      <t>44.14  4419.90  44.20</t>
    </r>
  </si>
  <si>
    <r>
      <rPr>
        <b/>
        <sz val="11"/>
        <color indexed="8"/>
        <rFont val="Univers"/>
      </rPr>
      <t xml:space="preserve">44.14  </t>
    </r>
    <r>
      <rPr>
        <b/>
        <sz val="11"/>
        <color indexed="19"/>
        <rFont val="Univers"/>
      </rPr>
      <t>ex4419.00</t>
    </r>
    <r>
      <rPr>
        <b/>
        <sz val="11"/>
        <color indexed="8"/>
        <rFont val="Univers"/>
      </rPr>
      <t xml:space="preserve">  44.20</t>
    </r>
  </si>
  <si>
    <r>
      <rPr>
        <b/>
        <sz val="11"/>
        <color indexed="8"/>
        <rFont val="Univers"/>
      </rPr>
      <t xml:space="preserve">635.41  </t>
    </r>
    <r>
      <rPr>
        <b/>
        <sz val="11"/>
        <color indexed="19"/>
        <rFont val="Univers"/>
      </rPr>
      <t xml:space="preserve">ex635.42  </t>
    </r>
    <r>
      <rPr>
        <b/>
        <sz val="11"/>
        <color indexed="8"/>
        <rFont val="Univers"/>
      </rPr>
      <t>635.49</t>
    </r>
  </si>
  <si>
    <t>4418.10/20/40/50/60/74/75/79/99</t>
  </si>
  <si>
    <r>
      <rPr>
        <b/>
        <sz val="11"/>
        <color indexed="8"/>
        <rFont val="Univers"/>
      </rPr>
      <t xml:space="preserve">4418.10/20/40/50/60  </t>
    </r>
    <r>
      <rPr>
        <b/>
        <sz val="11"/>
        <color indexed="19"/>
        <rFont val="Univers"/>
      </rPr>
      <t>ex4418.71  ex4418.72  ex4418.79  ex4418.90</t>
    </r>
  </si>
  <si>
    <r>
      <rPr>
        <b/>
        <sz val="11"/>
        <color indexed="8"/>
        <rFont val="Univers"/>
      </rPr>
      <t xml:space="preserve">635.31/32/33  </t>
    </r>
    <r>
      <rPr>
        <b/>
        <sz val="11"/>
        <color indexed="19"/>
        <rFont val="Univers"/>
      </rPr>
      <t>ex635.34  ex635.39</t>
    </r>
  </si>
  <si>
    <r>
      <rPr>
        <b/>
        <sz val="11"/>
        <color indexed="8"/>
        <rFont val="Univers"/>
      </rPr>
      <t>9401.61/69</t>
    </r>
    <r>
      <rPr>
        <b/>
        <sz val="11"/>
        <color indexed="19"/>
        <rFont val="Univers"/>
      </rPr>
      <t xml:space="preserve">  ex9401.90  </t>
    </r>
    <r>
      <rPr>
        <b/>
        <sz val="11"/>
        <color indexed="8"/>
        <rFont val="Univers"/>
      </rPr>
      <t>9403.30/40/50/60</t>
    </r>
    <r>
      <rPr>
        <b/>
        <sz val="11"/>
        <color indexed="19"/>
        <rFont val="Univers"/>
      </rPr>
      <t xml:space="preserve">  ex9403.90</t>
    </r>
  </si>
  <si>
    <r>
      <rPr>
        <b/>
        <sz val="11"/>
        <color indexed="8"/>
        <rFont val="Univers"/>
      </rPr>
      <t xml:space="preserve">821.16  </t>
    </r>
    <r>
      <rPr>
        <b/>
        <sz val="11"/>
        <color indexed="19"/>
        <rFont val="Univers"/>
      </rPr>
      <t xml:space="preserve">ex821.19  </t>
    </r>
    <r>
      <rPr>
        <b/>
        <sz val="11"/>
        <color indexed="8"/>
        <rFont val="Univers"/>
      </rPr>
      <t xml:space="preserve">821.51/53/55/59  </t>
    </r>
    <r>
      <rPr>
        <b/>
        <sz val="11"/>
        <color indexed="19"/>
        <rFont val="Univers"/>
      </rPr>
      <t>ex821.8</t>
    </r>
  </si>
  <si>
    <t>9406.10</t>
  </si>
  <si>
    <t>ex94.06</t>
  </si>
  <si>
    <t>ex811.0</t>
  </si>
  <si>
    <t>44.04/05/13/17  4421.10/99</t>
  </si>
  <si>
    <r>
      <rPr>
        <b/>
        <sz val="11"/>
        <color indexed="8"/>
        <rFont val="Univers"/>
      </rPr>
      <t xml:space="preserve">44.04/05/13/17  4421.10  </t>
    </r>
    <r>
      <rPr>
        <b/>
        <sz val="11"/>
        <color indexed="19"/>
        <rFont val="Univers"/>
      </rPr>
      <t>ex4421.90</t>
    </r>
  </si>
  <si>
    <r>
      <rPr>
        <b/>
        <sz val="11"/>
        <color indexed="8"/>
        <rFont val="Univers"/>
      </rPr>
      <t xml:space="preserve">634.21/91/93  635.91  </t>
    </r>
    <r>
      <rPr>
        <b/>
        <sz val="11"/>
        <color indexed="19"/>
        <rFont val="Univers"/>
      </rPr>
      <t>ex635.99</t>
    </r>
  </si>
  <si>
    <t xml:space="preserve">4811.10/41/49/60/90 </t>
  </si>
  <si>
    <t>641.73/78/79</t>
  </si>
  <si>
    <t>642.43/94</t>
  </si>
  <si>
    <t>48.14/16/17/20/21/22/23</t>
  </si>
  <si>
    <t>641.94  642.2  642.3  642.42/45/91/93/99  892.81</t>
  </si>
  <si>
    <t>ex4823.90</t>
  </si>
  <si>
    <t>ex642.99</t>
  </si>
  <si>
    <t>4823.70</t>
  </si>
  <si>
    <t>4823.20</t>
  </si>
  <si>
    <r>
      <rPr>
        <sz val="14"/>
        <color indexed="8"/>
        <rFont val="Univers"/>
      </rPr>
      <t>For instance "</t>
    </r>
    <r>
      <rPr>
        <sz val="14"/>
        <color indexed="19"/>
        <rFont val="Univers"/>
      </rPr>
      <t>ex811.00</t>
    </r>
    <r>
      <rPr>
        <sz val="14"/>
        <color indexed="8"/>
        <rFont val="Univers"/>
      </rPr>
      <t xml:space="preserve">" under "Prefabricated buildings of wood"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</si>
  <si>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</si>
  <si>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Annex4 |JQ2-JQ3-Corres.</t>
  </si>
  <si>
    <t>JQ Product code</t>
  </si>
  <si>
    <t>Nomenclature</t>
  </si>
  <si>
    <t>HS Code</t>
  </si>
  <si>
    <t>Remarks on HS codes</t>
  </si>
  <si>
    <t>HS2002</t>
  </si>
  <si>
    <t>440110</t>
  </si>
  <si>
    <t>HS2007</t>
  </si>
  <si>
    <t>1.1C</t>
  </si>
  <si>
    <t>Only some part of it</t>
  </si>
  <si>
    <t>1.1NC</t>
  </si>
  <si>
    <t>440320</t>
  </si>
  <si>
    <t>440341</t>
  </si>
  <si>
    <t>440349</t>
  </si>
  <si>
    <t>440391</t>
  </si>
  <si>
    <t>440392</t>
  </si>
  <si>
    <t>440399</t>
  </si>
  <si>
    <t>440290</t>
  </si>
  <si>
    <t>440121</t>
  </si>
  <si>
    <t>440122</t>
  </si>
  <si>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</si>
  <si>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</si>
  <si>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</si>
  <si>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</si>
  <si>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</si>
  <si>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</si>
  <si>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</si>
  <si>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</si>
  <si>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</si>
  <si>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</si>
  <si>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</si>
  <si>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</si>
  <si>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</si>
  <si>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</si>
  <si>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</si>
  <si>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</si>
  <si>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</si>
  <si>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</si>
  <si>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</si>
  <si>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</si>
  <si>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</si>
  <si>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</si>
  <si>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</si>
  <si>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</si>
  <si>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</si>
  <si>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</si>
  <si>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</si>
  <si>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</si>
  <si>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</si>
  <si>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</si>
  <si>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</si>
  <si>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</si>
  <si>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</si>
  <si>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</si>
  <si>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</si>
  <si>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</si>
  <si>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</si>
  <si>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</si>
  <si>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</si>
  <si>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</si>
  <si>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</si>
  <si>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</si>
  <si>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</si>
  <si>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</si>
  <si>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</si>
  <si>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</si>
  <si>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</si>
  <si>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</si>
  <si>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</si>
  <si>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</si>
  <si>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</si>
  <si>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</si>
  <si>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</si>
  <si>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</si>
  <si>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</si>
  <si>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</si>
  <si>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</si>
  <si>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</si>
  <si>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</si>
  <si>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</si>
  <si>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</si>
  <si>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</si>
  <si>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</si>
  <si>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</si>
  <si>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</si>
  <si>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</si>
  <si>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</si>
  <si>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</si>
  <si>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</si>
  <si>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</si>
  <si>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</si>
  <si>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</si>
  <si>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4414</t>
  </si>
  <si>
    <t>4419</t>
  </si>
  <si>
    <t>4417</t>
  </si>
  <si>
    <t>4807</t>
  </si>
  <si>
    <t>482390</t>
  </si>
  <si>
    <t>482370</t>
  </si>
  <si>
    <t>482320</t>
  </si>
  <si>
    <t> 480262</t>
  </si>
  <si>
    <t> 480269</t>
  </si>
  <si>
    <t> 481099</t>
  </si>
  <si>
    <t>12.6</t>
  </si>
  <si>
    <t>12.6.1</t>
  </si>
  <si>
    <t>12.6.2</t>
  </si>
  <si>
    <t>12.6.3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</si>
</sst>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quot; &quot;* #,##0&quot;    &quot;;&quot;-&quot;* #,##0&quot;    &quot;;&quot; &quot;* &quot;-&quot;??&quot;    &quot;"/>
    <numFmt numFmtId="167" formatCode="0.0"/>
    <numFmt numFmtId="168" formatCode="0.000"/>
  </numFmts>
  <fonts count="70" x14ac:knownFonts="1">
    <font>
      <sz val="10"/>
      <color indexed="8"/>
      <name val="Courier"/>
    </font>
    <font>
      <sz val="12"/>
      <color indexed="8"/>
      <name val="Courier"/>
    </font>
    <font>
      <sz val="14"/>
      <color indexed="8"/>
      <name val="Courier"/>
    </font>
    <font>
      <u/>
      <sz val="12"/>
      <color indexed="11"/>
      <name val="Courier"/>
    </font>
    <font>
      <sz val="10"/>
      <color indexed="8"/>
      <name val="Univers"/>
    </font>
    <font>
      <b/>
      <sz val="10"/>
      <color indexed="8"/>
      <name val="Univers"/>
    </font>
    <font>
      <sz val="10"/>
      <color indexed="11"/>
      <name val="Univers"/>
    </font>
    <font>
      <b/>
      <sz val="24"/>
      <color indexed="8"/>
      <name val="Univers"/>
    </font>
    <font>
      <b/>
      <sz val="14"/>
      <color indexed="8"/>
      <name val="Univers"/>
    </font>
    <font>
      <b/>
      <sz val="12"/>
      <color indexed="8"/>
      <name val="Univers"/>
    </font>
    <font>
      <b/>
      <sz val="16"/>
      <color indexed="11"/>
      <name val="Arial"/>
    </font>
    <font>
      <sz val="10"/>
      <color indexed="8"/>
      <name val="Arial"/>
    </font>
    <font>
      <b/>
      <sz val="14"/>
      <color indexed="11"/>
      <name val="Univers"/>
    </font>
    <font>
      <sz val="14"/>
      <color indexed="11"/>
      <name val="Univers"/>
    </font>
    <font>
      <b/>
      <sz val="18"/>
      <color indexed="11"/>
      <name val="Univers"/>
    </font>
    <font>
      <sz val="10"/>
      <color indexed="12"/>
      <name val="Univers"/>
    </font>
    <font>
      <b/>
      <sz val="10"/>
      <color indexed="8"/>
      <name val="Arial"/>
    </font>
    <font>
      <sz val="11"/>
      <color indexed="8"/>
      <name val="Helvetica"/>
    </font>
    <font>
      <vertAlign val="superscript"/>
      <sz val="10"/>
      <color indexed="8"/>
      <name val="Univers"/>
    </font>
    <font>
      <b/>
      <sz val="10"/>
      <color indexed="17"/>
      <name val="Arial"/>
    </font>
    <font>
      <sz val="10"/>
      <color indexed="18"/>
      <name val="Univers"/>
    </font>
    <font>
      <i/>
      <sz val="10"/>
      <color indexed="8"/>
      <name val="Arial"/>
    </font>
    <font>
      <b/>
      <sz val="10"/>
      <color indexed="12"/>
      <name val="Univers"/>
    </font>
    <font>
      <b/>
      <sz val="11"/>
      <color indexed="8"/>
      <name val="Univers"/>
    </font>
    <font>
      <sz val="11"/>
      <color indexed="8"/>
      <name val="Univers"/>
    </font>
    <font>
      <sz val="24"/>
      <color indexed="8"/>
      <name val="Courier"/>
    </font>
    <font>
      <b/>
      <sz val="16"/>
      <color indexed="19"/>
      <name val="Univers"/>
    </font>
    <font>
      <b/>
      <sz val="10"/>
      <color indexed="19"/>
      <name val="Univers"/>
    </font>
    <font>
      <sz val="12"/>
      <color indexed="19"/>
      <name val="Univers"/>
    </font>
    <font>
      <sz val="12"/>
      <color indexed="11"/>
      <name val="Univers"/>
    </font>
    <font>
      <b/>
      <sz val="10"/>
      <color indexed="8"/>
      <name val="Courier"/>
    </font>
    <font>
      <b/>
      <u/>
      <sz val="11"/>
      <color indexed="8"/>
      <name val="Univers"/>
    </font>
    <font>
      <b/>
      <sz val="10"/>
      <color indexed="11"/>
      <name val="Univers"/>
    </font>
    <font>
      <sz val="12"/>
      <color indexed="8"/>
      <name val="Univers"/>
    </font>
    <font>
      <vertAlign val="superscript"/>
      <sz val="11"/>
      <color indexed="8"/>
      <name val="Univers"/>
    </font>
    <font>
      <sz val="11"/>
      <color indexed="8"/>
      <name val="Courier"/>
    </font>
    <font>
      <b/>
      <sz val="11"/>
      <color indexed="8"/>
      <name val="Courier"/>
    </font>
    <font>
      <u/>
      <sz val="12"/>
      <color indexed="11"/>
      <name val="Univers"/>
    </font>
    <font>
      <b/>
      <sz val="12"/>
      <color indexed="11"/>
      <name val="Univers"/>
    </font>
    <font>
      <b/>
      <u/>
      <sz val="10"/>
      <color indexed="8"/>
      <name val="Univers"/>
    </font>
    <font>
      <sz val="12"/>
      <color indexed="22"/>
      <name val="Univers"/>
    </font>
    <font>
      <b/>
      <sz val="12"/>
      <color indexed="12"/>
      <name val="Univers"/>
    </font>
    <font>
      <b/>
      <i/>
      <sz val="12"/>
      <color indexed="8"/>
      <name val="Univers"/>
    </font>
    <font>
      <b/>
      <u/>
      <sz val="12"/>
      <color indexed="8"/>
      <name val="Univers"/>
    </font>
    <font>
      <vertAlign val="superscript"/>
      <sz val="12"/>
      <color indexed="8"/>
      <name val="Univers"/>
    </font>
    <font>
      <i/>
      <sz val="11"/>
      <color indexed="8"/>
      <name val="Univers"/>
    </font>
    <font>
      <b/>
      <sz val="11"/>
      <color indexed="19"/>
      <name val="Univers"/>
    </font>
    <font>
      <b/>
      <sz val="12"/>
      <color indexed="8"/>
      <name val="Arial Narrow"/>
    </font>
    <font>
      <b/>
      <sz val="12"/>
      <color indexed="11"/>
      <name val="Arial Narrow"/>
    </font>
    <font>
      <b/>
      <sz val="32"/>
      <color indexed="8"/>
      <name val="Arial Narrow"/>
    </font>
    <font>
      <sz val="32"/>
      <color indexed="8"/>
      <name val="Arial Narrow"/>
    </font>
    <font>
      <b/>
      <sz val="14"/>
      <color indexed="11"/>
      <name val="Arial Narrow"/>
    </font>
    <font>
      <sz val="14"/>
      <color indexed="8"/>
      <name val="Arial Narrow"/>
    </font>
    <font>
      <b/>
      <sz val="12"/>
      <color indexed="19"/>
      <name val="Arial Narrow"/>
    </font>
    <font>
      <sz val="10"/>
      <color indexed="8"/>
      <name val="Arial Narrow"/>
    </font>
    <font>
      <b/>
      <vertAlign val="superscript"/>
      <sz val="12"/>
      <color indexed="8"/>
      <name val="Arial Narrow"/>
    </font>
    <font>
      <sz val="11"/>
      <color indexed="8"/>
      <name val="Arial Narrow"/>
    </font>
    <font>
      <vertAlign val="superscript"/>
      <sz val="11"/>
      <color indexed="8"/>
      <name val="Arial Narrow"/>
    </font>
    <font>
      <b/>
      <sz val="11"/>
      <color indexed="8"/>
      <name val="Arial Narrow"/>
    </font>
    <font>
      <sz val="12"/>
      <color indexed="8"/>
      <name val="Arial Narrow"/>
    </font>
    <font>
      <vertAlign val="superscript"/>
      <sz val="12"/>
      <color indexed="8"/>
      <name val="Arial Narrow"/>
    </font>
    <font>
      <b/>
      <sz val="12"/>
      <color indexed="19"/>
      <name val="Univers"/>
    </font>
    <font>
      <b/>
      <sz val="32"/>
      <color indexed="8"/>
      <name val="Univers"/>
    </font>
    <font>
      <sz val="14"/>
      <color indexed="8"/>
      <name val="Univers"/>
    </font>
    <font>
      <sz val="14"/>
      <color indexed="19"/>
      <name val="Univers"/>
    </font>
    <font>
      <sz val="12"/>
      <color indexed="24"/>
      <name val="Univers"/>
    </font>
    <font>
      <sz val="32"/>
      <color indexed="8"/>
      <name val="Univers"/>
    </font>
    <font>
      <b/>
      <sz val="11"/>
      <color indexed="8"/>
      <name val="Calibri"/>
    </font>
    <font>
      <sz val="11"/>
      <color indexed="8"/>
      <name val="Calibri"/>
    </font>
    <font>
      <sz val="11"/>
      <color indexed="19"/>
      <name val="Calibri"/>
    </font>
  </fonts>
  <fills count="12">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20"/>
        <bgColor auto="1"/>
      </patternFill>
    </fill>
    <fill>
      <patternFill patternType="solid">
        <fgColor indexed="21"/>
        <bgColor auto="1"/>
      </patternFill>
    </fill>
    <fill>
      <patternFill patternType="solid">
        <fgColor indexed="23"/>
        <bgColor auto="1"/>
      </patternFill>
    </fill>
    <fill>
      <patternFill patternType="solid">
        <fgColor indexed="25"/>
        <bgColor auto="1"/>
      </patternFill>
    </fill>
  </fills>
  <borders count="200">
    <border>
      <left/>
      <right/>
      <top/>
      <bottom/>
      <diagonal/>
    </border>
    <border>
      <left style="thin">
        <color indexed="13"/>
      </left>
      <right style="thin">
        <color indexed="13"/>
      </right>
      <top style="thin">
        <color indexed="13"/>
      </top>
      <bottom style="thin">
        <color indexed="13"/>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style="thin">
        <color indexed="13"/>
      </top>
      <bottom/>
      <diagonal/>
    </border>
    <border>
      <left/>
      <right/>
      <top style="thin">
        <color indexed="13"/>
      </top>
      <bottom/>
      <diagonal/>
    </border>
    <border>
      <left/>
      <right style="thin">
        <color indexed="13"/>
      </right>
      <top style="thin">
        <color indexed="13"/>
      </top>
      <bottom/>
      <diagonal/>
    </border>
    <border>
      <left style="medium">
        <color indexed="8"/>
      </left>
      <right/>
      <top/>
      <bottom/>
      <diagonal/>
    </border>
    <border>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top/>
      <bottom/>
      <diagonal/>
    </border>
    <border>
      <left/>
      <right style="thin">
        <color indexed="13"/>
      </right>
      <top/>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bottom style="thin">
        <color indexed="8"/>
      </bottom>
      <diagonal/>
    </border>
    <border>
      <left/>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style="medium">
        <color indexed="8"/>
      </left>
      <right/>
      <top style="thin">
        <color indexed="8"/>
      </top>
      <bottom style="thin">
        <color indexed="8"/>
      </bottom>
      <diagonal/>
    </border>
    <border>
      <left style="medium">
        <color indexed="8"/>
      </left>
      <right style="thin">
        <color indexed="8"/>
      </right>
      <top/>
      <bottom/>
      <diagonal/>
    </border>
    <border>
      <left style="thin">
        <color indexed="8"/>
      </left>
      <right style="thin">
        <color indexed="8"/>
      </right>
      <top/>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bottom style="medium">
        <color indexed="8"/>
      </bottom>
      <diagonal/>
    </border>
    <border>
      <left style="thin">
        <color indexed="13"/>
      </left>
      <right/>
      <top style="medium">
        <color indexed="8"/>
      </top>
      <bottom/>
      <diagonal/>
    </border>
    <border>
      <left/>
      <right/>
      <top style="medium">
        <color indexed="8"/>
      </top>
      <bottom/>
      <diagonal/>
    </border>
    <border>
      <left style="thin">
        <color indexed="13"/>
      </left>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13"/>
      </left>
      <right/>
      <top style="thin">
        <color indexed="13"/>
      </top>
      <bottom style="thick">
        <color indexed="8"/>
      </bottom>
      <diagonal/>
    </border>
    <border>
      <left/>
      <right/>
      <top style="thin">
        <color indexed="13"/>
      </top>
      <bottom style="thick">
        <color indexed="8"/>
      </bottom>
      <diagonal/>
    </border>
    <border>
      <left style="thick">
        <color indexed="8"/>
      </left>
      <right/>
      <top style="thick">
        <color indexed="8"/>
      </top>
      <bottom/>
      <diagonal/>
    </border>
    <border>
      <left/>
      <right/>
      <top style="thick">
        <color indexed="8"/>
      </top>
      <bottom/>
      <diagonal/>
    </border>
    <border>
      <left/>
      <right style="thin">
        <color indexed="8"/>
      </right>
      <top style="thick">
        <color indexed="8"/>
      </top>
      <bottom/>
      <diagonal/>
    </border>
    <border>
      <left style="thin">
        <color indexed="8"/>
      </left>
      <right/>
      <top style="thick">
        <color indexed="8"/>
      </top>
      <bottom style="thin">
        <color indexed="8"/>
      </bottom>
      <diagonal/>
    </border>
    <border>
      <left/>
      <right/>
      <top style="thick">
        <color indexed="8"/>
      </top>
      <bottom style="thin">
        <color indexed="8"/>
      </bottom>
      <diagonal/>
    </border>
    <border>
      <left/>
      <right style="thin">
        <color indexed="8"/>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bottom/>
      <diagonal/>
    </border>
    <border>
      <left/>
      <right style="thick">
        <color indexed="8"/>
      </right>
      <top style="thin">
        <color indexed="8"/>
      </top>
      <bottom style="thin">
        <color indexed="8"/>
      </bottom>
      <diagonal/>
    </border>
    <border>
      <left/>
      <right/>
      <top/>
      <bottom style="medium">
        <color indexed="8"/>
      </bottom>
      <diagonal/>
    </border>
    <border>
      <left style="thick">
        <color indexed="8"/>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top style="medium">
        <color indexed="8"/>
      </top>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bottom/>
      <diagonal/>
    </border>
    <border>
      <left style="medium">
        <color indexed="8"/>
      </left>
      <right/>
      <top style="medium">
        <color indexed="8"/>
      </top>
      <bottom style="thin">
        <color indexed="8"/>
      </bottom>
      <diagonal/>
    </border>
    <border>
      <left style="thick">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right style="thick">
        <color indexed="8"/>
      </right>
      <top style="thin">
        <color indexed="8"/>
      </top>
      <bottom/>
      <diagonal/>
    </border>
    <border>
      <left/>
      <right style="medium">
        <color indexed="8"/>
      </right>
      <top style="thin">
        <color indexed="8"/>
      </top>
      <bottom/>
      <diagonal/>
    </border>
    <border>
      <left style="thick">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style="thick">
        <color indexed="8"/>
      </right>
      <top/>
      <bottom style="thin">
        <color indexed="8"/>
      </bottom>
      <diagonal/>
    </border>
    <border>
      <left/>
      <right style="medium">
        <color indexed="8"/>
      </right>
      <top/>
      <bottom style="thin">
        <color indexed="8"/>
      </bottom>
      <diagonal/>
    </border>
    <border>
      <left style="thin">
        <color indexed="8"/>
      </left>
      <right style="medium">
        <color indexed="8"/>
      </right>
      <top style="thin">
        <color indexed="8"/>
      </top>
      <bottom/>
      <diagonal/>
    </border>
    <border>
      <left style="thick">
        <color indexed="8"/>
      </left>
      <right style="thin">
        <color indexed="8"/>
      </right>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medium">
        <color indexed="8"/>
      </left>
      <right style="medium">
        <color indexed="8"/>
      </right>
      <top style="thin">
        <color indexed="8"/>
      </top>
      <bottom style="thin">
        <color indexed="8"/>
      </bottom>
      <diagonal/>
    </border>
    <border>
      <left style="thick">
        <color indexed="8"/>
      </left>
      <right style="thin">
        <color indexed="8"/>
      </right>
      <top style="thin">
        <color indexed="8"/>
      </top>
      <bottom style="thin">
        <color indexed="8"/>
      </bottom>
      <diagonal/>
    </border>
    <border>
      <left style="thick">
        <color indexed="8"/>
      </left>
      <right style="thin">
        <color indexed="8"/>
      </right>
      <top/>
      <bottom style="thick">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n">
        <color indexed="8"/>
      </left>
      <right style="medium">
        <color indexed="8"/>
      </right>
      <top/>
      <bottom style="medium">
        <color indexed="8"/>
      </bottom>
      <diagonal/>
    </border>
    <border>
      <left style="thin">
        <color indexed="13"/>
      </left>
      <right/>
      <top style="thick">
        <color indexed="8"/>
      </top>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style="medium">
        <color indexed="8"/>
      </left>
      <right style="medium">
        <color indexed="8"/>
      </right>
      <top style="thin">
        <color indexed="8"/>
      </top>
      <bottom/>
      <diagonal/>
    </border>
    <border>
      <left style="thin">
        <color indexed="8"/>
      </left>
      <right style="thin">
        <color indexed="8"/>
      </right>
      <top style="medium">
        <color indexed="8"/>
      </top>
      <bottom/>
      <diagonal/>
    </border>
    <border>
      <left/>
      <right style="medium">
        <color indexed="8"/>
      </right>
      <top style="medium">
        <color indexed="8"/>
      </top>
      <bottom/>
      <diagonal/>
    </border>
    <border>
      <left style="medium">
        <color indexed="8"/>
      </left>
      <right style="medium">
        <color indexed="8"/>
      </right>
      <top/>
      <bottom style="thin">
        <color indexed="8"/>
      </bottom>
      <diagonal/>
    </border>
    <border>
      <left style="medium">
        <color indexed="8"/>
      </left>
      <right/>
      <top style="thin">
        <color indexed="8"/>
      </top>
      <bottom/>
      <diagonal/>
    </border>
    <border>
      <left style="medium">
        <color indexed="8"/>
      </left>
      <right style="medium">
        <color indexed="8"/>
      </right>
      <top/>
      <bottom style="medium">
        <color indexed="8"/>
      </bottom>
      <diagonal/>
    </border>
    <border>
      <left/>
      <right style="thin">
        <color indexed="13"/>
      </right>
      <top/>
      <bottom style="thin">
        <color indexed="8"/>
      </bottom>
      <diagonal/>
    </border>
    <border>
      <left style="thin">
        <color indexed="8"/>
      </left>
      <right style="thin">
        <color indexed="8"/>
      </right>
      <top style="medium">
        <color indexed="8"/>
      </top>
      <bottom style="thin">
        <color indexed="8"/>
      </bottom>
      <diagonal/>
    </border>
    <border>
      <left/>
      <right style="thin">
        <color indexed="13"/>
      </right>
      <top style="medium">
        <color indexed="8"/>
      </top>
      <bottom/>
      <diagonal/>
    </border>
    <border>
      <left style="thin">
        <color indexed="8"/>
      </left>
      <right/>
      <top style="thin">
        <color indexed="8"/>
      </top>
      <bottom style="medium">
        <color indexed="8"/>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thin">
        <color indexed="13"/>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medium">
        <color indexed="8"/>
      </right>
      <top style="thin">
        <color indexed="13"/>
      </top>
      <bottom style="thin">
        <color indexed="8"/>
      </bottom>
      <diagonal/>
    </border>
    <border>
      <left style="medium">
        <color indexed="8"/>
      </left>
      <right style="thin">
        <color indexed="8"/>
      </right>
      <top style="thin">
        <color indexed="8"/>
      </top>
      <bottom style="thin">
        <color indexed="13"/>
      </bottom>
      <diagonal/>
    </border>
    <border>
      <left style="thin">
        <color indexed="8"/>
      </left>
      <right style="thin">
        <color indexed="8"/>
      </right>
      <top style="thin">
        <color indexed="8"/>
      </top>
      <bottom style="thin">
        <color indexed="13"/>
      </bottom>
      <diagonal/>
    </border>
    <border>
      <left style="thin">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style="thin">
        <color indexed="13"/>
      </left>
      <right style="medium">
        <color indexed="8"/>
      </right>
      <top style="thin">
        <color indexed="8"/>
      </top>
      <bottom style="thin">
        <color indexed="13"/>
      </bottom>
      <diagonal/>
    </border>
    <border>
      <left style="thin">
        <color indexed="13"/>
      </left>
      <right style="thin">
        <color indexed="8"/>
      </right>
      <top style="thin">
        <color indexed="13"/>
      </top>
      <bottom style="thin">
        <color indexed="13"/>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13"/>
      </left>
      <right style="medium">
        <color indexed="8"/>
      </right>
      <top style="thin">
        <color indexed="8"/>
      </top>
      <bottom style="thin">
        <color indexed="8"/>
      </bottom>
      <diagonal/>
    </border>
    <border>
      <left style="medium">
        <color indexed="8"/>
      </left>
      <right style="thin">
        <color indexed="8"/>
      </right>
      <top style="thin">
        <color indexed="13"/>
      </top>
      <bottom style="thin">
        <color indexed="13"/>
      </bottom>
      <diagonal/>
    </border>
    <border>
      <left style="thin">
        <color indexed="8"/>
      </left>
      <right style="medium">
        <color indexed="8"/>
      </right>
      <top style="thin">
        <color indexed="8"/>
      </top>
      <bottom style="thin">
        <color indexed="13"/>
      </bottom>
      <diagonal/>
    </border>
    <border>
      <left style="medium">
        <color indexed="8"/>
      </left>
      <right style="thin">
        <color indexed="13"/>
      </right>
      <top style="thin">
        <color indexed="13"/>
      </top>
      <bottom style="thin">
        <color indexed="8"/>
      </bottom>
      <diagonal/>
    </border>
    <border>
      <left style="medium">
        <color indexed="8"/>
      </left>
      <right style="thin">
        <color indexed="8"/>
      </right>
      <top style="thin">
        <color indexed="13"/>
      </top>
      <bottom style="medium">
        <color indexed="8"/>
      </bottom>
      <diagonal/>
    </border>
    <border>
      <left style="thin">
        <color indexed="8"/>
      </left>
      <right style="thin">
        <color indexed="8"/>
      </right>
      <top style="thin">
        <color indexed="13"/>
      </top>
      <bottom style="medium">
        <color indexed="8"/>
      </bottom>
      <diagonal/>
    </border>
    <border>
      <left style="medium">
        <color indexed="8"/>
      </left>
      <right style="thin">
        <color indexed="8"/>
      </right>
      <top style="medium">
        <color indexed="8"/>
      </top>
      <bottom style="thin">
        <color indexed="13"/>
      </bottom>
      <diagonal/>
    </border>
    <border>
      <left style="thin">
        <color indexed="8"/>
      </left>
      <right style="medium">
        <color indexed="8"/>
      </right>
      <top style="medium">
        <color indexed="8"/>
      </top>
      <bottom/>
      <diagonal/>
    </border>
    <border>
      <left style="medium">
        <color indexed="8"/>
      </left>
      <right style="thin">
        <color indexed="13"/>
      </right>
      <top style="thin">
        <color indexed="8"/>
      </top>
      <bottom style="thin">
        <color indexed="8"/>
      </bottom>
      <diagonal/>
    </border>
    <border>
      <left style="thin">
        <color indexed="8"/>
      </left>
      <right style="medium">
        <color indexed="8"/>
      </right>
      <top style="thin">
        <color indexed="13"/>
      </top>
      <bottom style="thin">
        <color indexed="8"/>
      </bottom>
      <diagonal/>
    </border>
    <border>
      <left style="thin">
        <color indexed="8"/>
      </left>
      <right style="thin">
        <color indexed="8"/>
      </right>
      <top style="thin">
        <color indexed="13"/>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thin">
        <color indexed="13"/>
      </top>
      <bottom style="thin">
        <color indexed="13"/>
      </bottom>
      <diagonal/>
    </border>
    <border>
      <left style="medium">
        <color indexed="8"/>
      </left>
      <right style="thin">
        <color indexed="8"/>
      </right>
      <top style="thin">
        <color indexed="13"/>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13"/>
      </right>
      <top style="thin">
        <color indexed="13"/>
      </top>
      <bottom style="thin">
        <color indexed="13"/>
      </bottom>
      <diagonal/>
    </border>
    <border>
      <left style="thin">
        <color indexed="8"/>
      </left>
      <right style="thin">
        <color indexed="8"/>
      </right>
      <top/>
      <bottom style="thin">
        <color indexed="24"/>
      </bottom>
      <diagonal/>
    </border>
    <border>
      <left style="thin">
        <color indexed="8"/>
      </left>
      <right style="thin">
        <color indexed="8"/>
      </right>
      <top style="thin">
        <color indexed="24"/>
      </top>
      <bottom/>
      <diagonal/>
    </border>
    <border>
      <left style="thin">
        <color indexed="8"/>
      </left>
      <right style="thin">
        <color indexed="8"/>
      </right>
      <top style="thin">
        <color indexed="8"/>
      </top>
      <bottom style="thin">
        <color indexed="24"/>
      </bottom>
      <diagonal/>
    </border>
    <border>
      <left style="thin">
        <color indexed="8"/>
      </left>
      <right style="thin">
        <color indexed="8"/>
      </right>
      <top style="thin">
        <color indexed="24"/>
      </top>
      <bottom style="thin">
        <color indexed="24"/>
      </bottom>
      <diagonal/>
    </border>
    <border>
      <left style="thin">
        <color indexed="8"/>
      </left>
      <right style="thin">
        <color indexed="8"/>
      </right>
      <top style="thin">
        <color indexed="24"/>
      </top>
      <bottom style="thin">
        <color indexed="8"/>
      </bottom>
      <diagonal/>
    </border>
    <border>
      <left/>
      <right style="thin">
        <color indexed="13"/>
      </right>
      <top style="thin">
        <color indexed="13"/>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thick">
        <color indexed="8"/>
      </left>
      <right style="medium">
        <color indexed="8"/>
      </right>
      <top style="thick">
        <color indexed="8"/>
      </top>
      <bottom style="thick">
        <color indexed="8"/>
      </bottom>
      <diagonal/>
    </border>
    <border>
      <left style="medium">
        <color indexed="8"/>
      </left>
      <right style="medium">
        <color indexed="8"/>
      </right>
      <top style="thick">
        <color indexed="8"/>
      </top>
      <bottom style="thick">
        <color indexed="8"/>
      </bottom>
      <diagonal/>
    </border>
    <border>
      <left style="medium">
        <color indexed="8"/>
      </left>
      <right style="thick">
        <color indexed="8"/>
      </right>
      <top style="thick">
        <color indexed="8"/>
      </top>
      <bottom style="medium">
        <color indexed="8"/>
      </bottom>
      <diagonal/>
    </border>
    <border>
      <left style="thick">
        <color indexed="8"/>
      </left>
      <right style="thin">
        <color indexed="13"/>
      </right>
      <top style="thin">
        <color indexed="13"/>
      </top>
      <bottom style="thin">
        <color indexed="13"/>
      </bottom>
      <diagonal/>
    </border>
    <border>
      <left style="thick">
        <color indexed="8"/>
      </left>
      <right style="thin">
        <color indexed="13"/>
      </right>
      <top style="thick">
        <color indexed="8"/>
      </top>
      <bottom style="thin">
        <color indexed="13"/>
      </bottom>
      <diagonal/>
    </border>
    <border>
      <left style="thin">
        <color indexed="13"/>
      </left>
      <right style="thin">
        <color indexed="13"/>
      </right>
      <top style="thick">
        <color indexed="8"/>
      </top>
      <bottom style="thin">
        <color indexed="13"/>
      </bottom>
      <diagonal/>
    </border>
    <border>
      <left style="thin">
        <color indexed="13"/>
      </left>
      <right style="thick">
        <color indexed="8"/>
      </right>
      <top style="thick">
        <color indexed="8"/>
      </top>
      <bottom style="thin">
        <color indexed="13"/>
      </bottom>
      <diagonal/>
    </border>
    <border>
      <left style="thick">
        <color indexed="8"/>
      </left>
      <right style="thick">
        <color indexed="8"/>
      </right>
      <top style="medium">
        <color indexed="8"/>
      </top>
      <bottom style="thin">
        <color indexed="13"/>
      </bottom>
      <diagonal/>
    </border>
    <border>
      <left style="thin">
        <color indexed="13"/>
      </left>
      <right style="thick">
        <color indexed="8"/>
      </right>
      <top style="thin">
        <color indexed="13"/>
      </top>
      <bottom style="thin">
        <color indexed="13"/>
      </bottom>
      <diagonal/>
    </border>
    <border>
      <left style="thick">
        <color indexed="8"/>
      </left>
      <right style="thick">
        <color indexed="8"/>
      </right>
      <top style="thin">
        <color indexed="13"/>
      </top>
      <bottom style="thin">
        <color indexed="13"/>
      </bottom>
      <diagonal/>
    </border>
    <border>
      <left style="thick">
        <color indexed="8"/>
      </left>
      <right style="thin">
        <color indexed="15"/>
      </right>
      <top style="thin">
        <color indexed="13"/>
      </top>
      <bottom style="thin">
        <color indexed="15"/>
      </bottom>
      <diagonal/>
    </border>
    <border>
      <left style="thin">
        <color indexed="15"/>
      </left>
      <right style="thin">
        <color indexed="15"/>
      </right>
      <top style="thin">
        <color indexed="13"/>
      </top>
      <bottom style="thin">
        <color indexed="15"/>
      </bottom>
      <diagonal/>
    </border>
    <border>
      <left style="thin">
        <color indexed="15"/>
      </left>
      <right style="thick">
        <color indexed="8"/>
      </right>
      <top style="thin">
        <color indexed="13"/>
      </top>
      <bottom style="thin">
        <color indexed="13"/>
      </bottom>
      <diagonal/>
    </border>
    <border>
      <left style="thick">
        <color indexed="8"/>
      </left>
      <right style="thin">
        <color indexed="15"/>
      </right>
      <top style="thin">
        <color indexed="15"/>
      </top>
      <bottom style="thin">
        <color indexed="15"/>
      </bottom>
      <diagonal/>
    </border>
    <border>
      <left style="thin">
        <color indexed="15"/>
      </left>
      <right style="thin">
        <color indexed="15"/>
      </right>
      <top style="thin">
        <color indexed="15"/>
      </top>
      <bottom style="thin">
        <color indexed="15"/>
      </bottom>
      <diagonal/>
    </border>
    <border>
      <left style="thick">
        <color indexed="8"/>
      </left>
      <right style="thin">
        <color indexed="13"/>
      </right>
      <top style="thin">
        <color indexed="15"/>
      </top>
      <bottom style="thin">
        <color indexed="13"/>
      </bottom>
      <diagonal/>
    </border>
    <border>
      <left style="thin">
        <color indexed="13"/>
      </left>
      <right style="thin">
        <color indexed="13"/>
      </right>
      <top style="thin">
        <color indexed="15"/>
      </top>
      <bottom style="thin">
        <color indexed="13"/>
      </bottom>
      <diagonal/>
    </border>
    <border>
      <left style="thick">
        <color indexed="8"/>
      </left>
      <right style="thin">
        <color indexed="13"/>
      </right>
      <top style="thin">
        <color indexed="13"/>
      </top>
      <bottom style="thick">
        <color indexed="8"/>
      </bottom>
      <diagonal/>
    </border>
    <border>
      <left style="thin">
        <color indexed="13"/>
      </left>
      <right style="thin">
        <color indexed="13"/>
      </right>
      <top style="thin">
        <color indexed="13"/>
      </top>
      <bottom style="thick">
        <color indexed="8"/>
      </bottom>
      <diagonal/>
    </border>
    <border>
      <left style="thin">
        <color indexed="13"/>
      </left>
      <right style="thick">
        <color indexed="8"/>
      </right>
      <top style="thin">
        <color indexed="13"/>
      </top>
      <bottom style="thick">
        <color indexed="8"/>
      </bottom>
      <diagonal/>
    </border>
    <border>
      <left style="thick">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thick">
        <color indexed="8"/>
      </right>
      <top style="thin">
        <color indexed="13"/>
      </top>
      <bottom style="medium">
        <color indexed="8"/>
      </bottom>
      <diagonal/>
    </border>
    <border>
      <left style="thick">
        <color indexed="8"/>
      </left>
      <right style="thin">
        <color indexed="13"/>
      </right>
      <top style="medium">
        <color indexed="8"/>
      </top>
      <bottom style="thin">
        <color indexed="13"/>
      </bottom>
      <diagonal/>
    </border>
    <border>
      <left style="thin">
        <color indexed="13"/>
      </left>
      <right style="thick">
        <color indexed="8"/>
      </right>
      <top style="medium">
        <color indexed="8"/>
      </top>
      <bottom style="thin">
        <color indexed="13"/>
      </bottom>
      <diagonal/>
    </border>
    <border>
      <left style="thick">
        <color indexed="8"/>
      </left>
      <right style="thin">
        <color indexed="13"/>
      </right>
      <top style="thick">
        <color indexed="8"/>
      </top>
      <bottom style="thin">
        <color indexed="15"/>
      </bottom>
      <diagonal/>
    </border>
    <border>
      <left style="thin">
        <color indexed="13"/>
      </left>
      <right style="thick">
        <color indexed="8"/>
      </right>
      <top style="thick">
        <color indexed="8"/>
      </top>
      <bottom style="thin">
        <color indexed="15"/>
      </bottom>
      <diagonal/>
    </border>
    <border>
      <left style="thick">
        <color indexed="8"/>
      </left>
      <right style="thin">
        <color indexed="13"/>
      </right>
      <top style="thin">
        <color indexed="15"/>
      </top>
      <bottom style="thin">
        <color indexed="15"/>
      </bottom>
      <diagonal/>
    </border>
    <border>
      <left style="thin">
        <color indexed="13"/>
      </left>
      <right style="thick">
        <color indexed="8"/>
      </right>
      <top style="thin">
        <color indexed="15"/>
      </top>
      <bottom style="thin">
        <color indexed="15"/>
      </bottom>
      <diagonal/>
    </border>
    <border>
      <left style="thin">
        <color indexed="13"/>
      </left>
      <right style="thick">
        <color indexed="8"/>
      </right>
      <top style="thin">
        <color indexed="15"/>
      </top>
      <bottom style="thin">
        <color indexed="13"/>
      </bottom>
      <diagonal/>
    </border>
    <border>
      <left style="thick">
        <color indexed="8"/>
      </left>
      <right style="thin">
        <color indexed="13"/>
      </right>
      <top style="thin">
        <color indexed="13"/>
      </top>
      <bottom style="thin">
        <color indexed="15"/>
      </bottom>
      <diagonal/>
    </border>
    <border>
      <left style="thin">
        <color indexed="13"/>
      </left>
      <right style="thick">
        <color indexed="8"/>
      </right>
      <top style="thin">
        <color indexed="13"/>
      </top>
      <bottom style="thin">
        <color indexed="15"/>
      </bottom>
      <diagonal/>
    </border>
    <border>
      <left style="thin">
        <color indexed="15"/>
      </left>
      <right style="thick">
        <color indexed="8"/>
      </right>
      <top style="thin">
        <color indexed="15"/>
      </top>
      <bottom style="thin">
        <color indexed="15"/>
      </bottom>
      <diagonal/>
    </border>
    <border>
      <left style="thick">
        <color indexed="8"/>
      </left>
      <right style="thin">
        <color indexed="15"/>
      </right>
      <top style="thin">
        <color indexed="15"/>
      </top>
      <bottom style="thin">
        <color indexed="13"/>
      </bottom>
      <diagonal/>
    </border>
    <border>
      <left style="thin">
        <color indexed="15"/>
      </left>
      <right style="thin">
        <color indexed="15"/>
      </right>
      <top style="thin">
        <color indexed="15"/>
      </top>
      <bottom style="thin">
        <color indexed="13"/>
      </bottom>
      <diagonal/>
    </border>
    <border>
      <left style="thin">
        <color indexed="15"/>
      </left>
      <right style="thick">
        <color indexed="8"/>
      </right>
      <top style="thin">
        <color indexed="15"/>
      </top>
      <bottom style="thin">
        <color indexed="13"/>
      </bottom>
      <diagonal/>
    </border>
    <border>
      <left style="thin">
        <color indexed="15"/>
      </left>
      <right style="thick">
        <color indexed="8"/>
      </right>
      <top style="thin">
        <color indexed="13"/>
      </top>
      <bottom style="thin">
        <color indexed="15"/>
      </bottom>
      <diagonal/>
    </border>
    <border>
      <left style="thick">
        <color indexed="8"/>
      </left>
      <right style="thin">
        <color indexed="15"/>
      </right>
      <top style="thin">
        <color indexed="15"/>
      </top>
      <bottom style="thick">
        <color indexed="8"/>
      </bottom>
      <diagonal/>
    </border>
    <border>
      <left style="thin">
        <color indexed="15"/>
      </left>
      <right style="thin">
        <color indexed="15"/>
      </right>
      <top style="thin">
        <color indexed="15"/>
      </top>
      <bottom style="thick">
        <color indexed="8"/>
      </bottom>
      <diagonal/>
    </border>
    <border>
      <left style="thin">
        <color indexed="15"/>
      </left>
      <right style="thick">
        <color indexed="8"/>
      </right>
      <top style="thin">
        <color indexed="15"/>
      </top>
      <bottom style="thick">
        <color indexed="8"/>
      </bottom>
      <diagonal/>
    </border>
    <border>
      <left style="thin">
        <color indexed="15"/>
      </left>
      <right style="thin">
        <color indexed="15"/>
      </right>
      <top style="thin">
        <color indexed="13"/>
      </top>
      <bottom style="thin">
        <color indexed="13"/>
      </bottom>
      <diagonal/>
    </border>
    <border>
      <left style="thick">
        <color indexed="8"/>
      </left>
      <right style="thin">
        <color indexed="15"/>
      </right>
      <top style="thin">
        <color indexed="13"/>
      </top>
      <bottom style="thin">
        <color indexed="13"/>
      </bottom>
      <diagonal/>
    </border>
    <border>
      <left style="thick">
        <color indexed="8"/>
      </left>
      <right style="thin">
        <color indexed="15"/>
      </right>
      <top style="thin">
        <color indexed="13"/>
      </top>
      <bottom style="thick">
        <color indexed="8"/>
      </bottom>
      <diagonal/>
    </border>
    <border>
      <left style="thin">
        <color indexed="15"/>
      </left>
      <right style="thin">
        <color indexed="15"/>
      </right>
      <top style="thin">
        <color indexed="13"/>
      </top>
      <bottom style="thick">
        <color indexed="8"/>
      </bottom>
      <diagonal/>
    </border>
    <border>
      <left style="thick">
        <color indexed="8"/>
      </left>
      <right style="thin">
        <color indexed="15"/>
      </right>
      <top style="thick">
        <color indexed="8"/>
      </top>
      <bottom style="thin">
        <color indexed="13"/>
      </bottom>
      <diagonal/>
    </border>
    <border>
      <left style="thin">
        <color indexed="15"/>
      </left>
      <right style="thin">
        <color indexed="15"/>
      </right>
      <top style="thick">
        <color indexed="8"/>
      </top>
      <bottom style="thin">
        <color indexed="13"/>
      </bottom>
      <diagonal/>
    </border>
    <border>
      <left style="thin">
        <color indexed="15"/>
      </left>
      <right style="thick">
        <color indexed="8"/>
      </right>
      <top style="thick">
        <color indexed="8"/>
      </top>
      <bottom style="thin">
        <color indexed="13"/>
      </bottom>
      <diagonal/>
    </border>
    <border>
      <left style="thin">
        <color indexed="15"/>
      </left>
      <right style="thick">
        <color indexed="8"/>
      </right>
      <top style="thin">
        <color indexed="13"/>
      </top>
      <bottom style="thick">
        <color indexed="8"/>
      </bottom>
      <diagonal/>
    </border>
    <border>
      <left style="thick">
        <color indexed="8"/>
      </left>
      <right style="thin">
        <color indexed="15"/>
      </right>
      <top style="thick">
        <color indexed="8"/>
      </top>
      <bottom style="thin">
        <color indexed="15"/>
      </bottom>
      <diagonal/>
    </border>
    <border>
      <left style="thin">
        <color indexed="15"/>
      </left>
      <right style="thin">
        <color indexed="15"/>
      </right>
      <top style="thick">
        <color indexed="8"/>
      </top>
      <bottom style="thin">
        <color indexed="15"/>
      </bottom>
      <diagonal/>
    </border>
    <border>
      <left style="thin">
        <color indexed="15"/>
      </left>
      <right style="thick">
        <color indexed="8"/>
      </right>
      <top style="thick">
        <color indexed="8"/>
      </top>
      <bottom style="thin">
        <color indexed="15"/>
      </bottom>
      <diagonal/>
    </border>
    <border>
      <left style="thin">
        <color indexed="13"/>
      </left>
      <right style="thin">
        <color indexed="15"/>
      </right>
      <top style="thick">
        <color indexed="8"/>
      </top>
      <bottom style="thin">
        <color indexed="15"/>
      </bottom>
      <diagonal/>
    </border>
    <border>
      <left style="thin">
        <color indexed="13"/>
      </left>
      <right style="thin">
        <color indexed="15"/>
      </right>
      <top style="thick">
        <color indexed="8"/>
      </top>
      <bottom style="thin">
        <color indexed="13"/>
      </bottom>
      <diagonal/>
    </border>
    <border>
      <left style="thin">
        <color indexed="15"/>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5"/>
      </bottom>
      <diagonal/>
    </border>
    <border>
      <left style="thin">
        <color indexed="15"/>
      </left>
      <right style="thin">
        <color indexed="13"/>
      </right>
      <top style="thin">
        <color indexed="15"/>
      </top>
      <bottom style="thick">
        <color indexed="8"/>
      </bottom>
      <diagonal/>
    </border>
    <border>
      <left style="thin">
        <color indexed="13"/>
      </left>
      <right style="thick">
        <color indexed="8"/>
      </right>
      <top style="thin">
        <color indexed="15"/>
      </top>
      <bottom style="thick">
        <color indexed="8"/>
      </bottom>
      <diagonal/>
    </border>
    <border>
      <left style="thick">
        <color indexed="8"/>
      </left>
      <right style="thick">
        <color indexed="8"/>
      </right>
      <top style="thin">
        <color indexed="13"/>
      </top>
      <bottom style="thin">
        <color indexed="15"/>
      </bottom>
      <diagonal/>
    </border>
    <border>
      <left style="thick">
        <color indexed="8"/>
      </left>
      <right style="thick">
        <color indexed="8"/>
      </right>
      <top style="thin">
        <color indexed="15"/>
      </top>
      <bottom style="thin">
        <color indexed="15"/>
      </bottom>
      <diagonal/>
    </border>
    <border>
      <left style="thick">
        <color indexed="8"/>
      </left>
      <right style="thick">
        <color indexed="8"/>
      </right>
      <top style="thin">
        <color indexed="15"/>
      </top>
      <bottom style="thin">
        <color indexed="13"/>
      </bottom>
      <diagonal/>
    </border>
    <border>
      <left style="thin">
        <color indexed="13"/>
      </left>
      <right style="thin">
        <color indexed="15"/>
      </right>
      <top style="thin">
        <color indexed="13"/>
      </top>
      <bottom style="thin">
        <color indexed="13"/>
      </bottom>
      <diagonal/>
    </border>
    <border>
      <left style="thin">
        <color indexed="13"/>
      </left>
      <right style="thin">
        <color indexed="13"/>
      </right>
      <top style="thick">
        <color indexed="8"/>
      </top>
      <bottom style="thin">
        <color indexed="15"/>
      </bottom>
      <diagonal/>
    </border>
    <border>
      <left style="thick">
        <color indexed="8"/>
      </left>
      <right style="thick">
        <color indexed="8"/>
      </right>
      <top style="thin">
        <color indexed="15"/>
      </top>
      <bottom style="thick">
        <color indexed="8"/>
      </bottom>
      <diagonal/>
    </border>
  </borders>
  <cellStyleXfs count="1">
    <xf numFmtId="0" fontId="0" fillId="0" borderId="0" applyNumberFormat="0" applyFill="0" applyBorder="0" applyProtection="0"/>
  </cellStyleXfs>
  <cellXfs count="1134">
    <xf numFmtId="0" fontId="0" fillId="0" borderId="0" xfId="0" applyFont="1" applyAlignment="1"/>
    <xf numFmtId="0" fontId="2" fillId="0" borderId="0" xfId="0" applyFont="1" applyAlignment="1">
      <alignment horizontal="left"/>
    </xf>
    <xf numFmtId="0" fontId="1" fillId="2" borderId="0" xfId="0" applyFont="1" applyFill="1" applyAlignment="1">
      <alignment horizontal="left"/>
    </xf>
    <xf numFmtId="0" fontId="1" fillId="3" borderId="0" xfId="0" applyFont="1" applyFill="1" applyAlignment="1">
      <alignment horizontal="left"/>
    </xf>
    <xf numFmtId="0" fontId="3" fillId="3" borderId="0" xfId="0" applyFont="1" applyFill="1" applyAlignment="1">
      <alignment horizontal="left"/>
    </xf>
    <xf numFmtId="0" fontId="0" fillId="0" borderId="0" xfId="0" applyNumberFormat="1" applyFont="1" applyAlignment="1"/>
    <xf numFmtId="0" fontId="0" fillId="4" borderId="1" xfId="0" applyFont="1" applyFill="1" applyBorder="1" applyAlignment="1"/>
    <xf numFmtId="0" fontId="0" fillId="0" borderId="0" xfId="0" applyNumberFormat="1" applyFont="1" applyAlignment="1"/>
    <xf numFmtId="0" fontId="0" fillId="4" borderId="2" xfId="0" applyFont="1" applyFill="1" applyBorder="1" applyAlignment="1"/>
    <xf numFmtId="49" fontId="4" fillId="4" borderId="3" xfId="0" applyNumberFormat="1" applyFont="1" applyFill="1" applyBorder="1" applyAlignment="1">
      <alignment horizontal="center"/>
    </xf>
    <xf numFmtId="49" fontId="5" fillId="4" borderId="4" xfId="0" applyNumberFormat="1" applyFont="1" applyFill="1" applyBorder="1" applyAlignment="1">
      <alignment horizontal="left" vertical="center"/>
    </xf>
    <xf numFmtId="49" fontId="0" fillId="4" borderId="5" xfId="0" applyNumberFormat="1" applyFont="1" applyFill="1" applyBorder="1" applyAlignment="1">
      <alignment vertical="center"/>
    </xf>
    <xf numFmtId="49" fontId="5" fillId="4" borderId="6" xfId="0" applyNumberFormat="1" applyFont="1" applyFill="1" applyBorder="1" applyAlignment="1">
      <alignment vertical="center"/>
    </xf>
    <xf numFmtId="0" fontId="0" fillId="4" borderId="7" xfId="0" applyFont="1" applyFill="1" applyBorder="1" applyAlignment="1"/>
    <xf numFmtId="0" fontId="0" fillId="4" borderId="8" xfId="0" applyFont="1" applyFill="1" applyBorder="1" applyAlignment="1"/>
    <xf numFmtId="49" fontId="5" fillId="4" borderId="8" xfId="0" applyNumberFormat="1" applyFont="1" applyFill="1" applyBorder="1" applyAlignment="1"/>
    <xf numFmtId="0" fontId="0" fillId="4" borderId="9" xfId="0" applyFont="1" applyFill="1" applyBorder="1" applyAlignment="1"/>
    <xf numFmtId="0" fontId="0" fillId="4" borderId="10" xfId="0" applyFont="1" applyFill="1" applyBorder="1" applyAlignment="1"/>
    <xf numFmtId="49" fontId="6" fillId="4" borderId="11" xfId="0" applyNumberFormat="1" applyFont="1" applyFill="1" applyBorder="1" applyAlignment="1">
      <alignment horizontal="center"/>
    </xf>
    <xf numFmtId="49" fontId="5" fillId="4" borderId="12" xfId="0" applyNumberFormat="1" applyFont="1" applyFill="1" applyBorder="1" applyAlignment="1">
      <alignment horizontal="left" vertical="center"/>
    </xf>
    <xf numFmtId="0" fontId="0" fillId="4" borderId="13" xfId="0" applyFont="1" applyFill="1" applyBorder="1" applyAlignment="1">
      <alignment vertical="center"/>
    </xf>
    <xf numFmtId="0" fontId="0" fillId="4" borderId="14" xfId="0" applyFont="1" applyFill="1" applyBorder="1" applyAlignment="1">
      <alignment vertical="center"/>
    </xf>
    <xf numFmtId="0" fontId="0" fillId="4" borderId="15" xfId="0" applyFont="1" applyFill="1" applyBorder="1" applyAlignment="1"/>
    <xf numFmtId="0" fontId="0" fillId="4" borderId="16" xfId="0" applyFont="1" applyFill="1" applyBorder="1" applyAlignment="1"/>
    <xf numFmtId="0" fontId="6" fillId="4" borderId="11" xfId="0" applyFont="1" applyFill="1" applyBorder="1" applyAlignment="1">
      <alignment horizontal="center"/>
    </xf>
    <xf numFmtId="0" fontId="5" fillId="4" borderId="12" xfId="0" applyFont="1" applyFill="1" applyBorder="1" applyAlignment="1">
      <alignment horizontal="left" vertical="center"/>
    </xf>
    <xf numFmtId="49" fontId="10" fillId="4" borderId="15" xfId="0" applyNumberFormat="1" applyFont="1" applyFill="1" applyBorder="1" applyAlignment="1"/>
    <xf numFmtId="0" fontId="11" fillId="4" borderId="15" xfId="0" applyFont="1" applyFill="1" applyBorder="1" applyAlignment="1"/>
    <xf numFmtId="0" fontId="0" fillId="4" borderId="17" xfId="0" applyFont="1" applyFill="1" applyBorder="1" applyAlignment="1">
      <alignment vertical="center"/>
    </xf>
    <xf numFmtId="49" fontId="5" fillId="4" borderId="18" xfId="0" applyNumberFormat="1" applyFont="1" applyFill="1" applyBorder="1" applyAlignment="1">
      <alignment vertical="center"/>
    </xf>
    <xf numFmtId="49" fontId="0" fillId="4" borderId="13" xfId="0" applyNumberFormat="1" applyFont="1" applyFill="1" applyBorder="1" applyAlignment="1">
      <alignment vertical="center"/>
    </xf>
    <xf numFmtId="49" fontId="11" fillId="4" borderId="15" xfId="0" applyNumberFormat="1" applyFont="1" applyFill="1" applyBorder="1" applyAlignment="1"/>
    <xf numFmtId="0" fontId="0" fillId="4" borderId="19" xfId="0" applyFont="1" applyFill="1" applyBorder="1" applyAlignment="1"/>
    <xf numFmtId="0" fontId="0" fillId="4" borderId="20" xfId="0" applyFont="1" applyFill="1" applyBorder="1" applyAlignment="1"/>
    <xf numFmtId="0" fontId="15" fillId="4" borderId="13" xfId="0" applyNumberFormat="1" applyFont="1" applyFill="1" applyBorder="1" applyAlignment="1">
      <alignment horizontal="center" vertical="center"/>
    </xf>
    <xf numFmtId="0" fontId="15" fillId="4" borderId="14" xfId="0" applyNumberFormat="1" applyFont="1" applyFill="1" applyBorder="1" applyAlignment="1">
      <alignment horizontal="center" vertical="center"/>
    </xf>
    <xf numFmtId="49" fontId="5" fillId="4" borderId="20" xfId="0" applyNumberFormat="1" applyFont="1" applyFill="1" applyBorder="1" applyAlignment="1">
      <alignment horizontal="left" vertical="center"/>
    </xf>
    <xf numFmtId="0" fontId="12" fillId="4" borderId="20" xfId="0" applyFont="1" applyFill="1" applyBorder="1" applyAlignment="1">
      <alignment horizontal="center" vertical="center"/>
    </xf>
    <xf numFmtId="49" fontId="0" fillId="4" borderId="20" xfId="0" applyNumberFormat="1" applyFont="1" applyFill="1" applyBorder="1" applyAlignment="1"/>
    <xf numFmtId="0" fontId="11" fillId="5" borderId="15" xfId="0" applyFont="1" applyFill="1" applyBorder="1" applyAlignment="1"/>
    <xf numFmtId="49" fontId="0" fillId="4" borderId="21" xfId="0" applyNumberFormat="1" applyFont="1" applyFill="1" applyBorder="1" applyAlignment="1">
      <alignment vertical="center"/>
    </xf>
    <xf numFmtId="49" fontId="5" fillId="4" borderId="22" xfId="0" applyNumberFormat="1" applyFont="1" applyFill="1" applyBorder="1" applyAlignment="1">
      <alignment horizontal="center"/>
    </xf>
    <xf numFmtId="0" fontId="5" fillId="4" borderId="23" xfId="0" applyNumberFormat="1" applyFont="1" applyFill="1" applyBorder="1" applyAlignment="1">
      <alignment horizontal="center" vertical="center"/>
    </xf>
    <xf numFmtId="0" fontId="5" fillId="4" borderId="18" xfId="0" applyNumberFormat="1" applyFont="1" applyFill="1" applyBorder="1" applyAlignment="1">
      <alignment horizontal="center" vertical="center"/>
    </xf>
    <xf numFmtId="0" fontId="0" fillId="4" borderId="11" xfId="0" applyFont="1" applyFill="1" applyBorder="1" applyAlignment="1"/>
    <xf numFmtId="49" fontId="5" fillId="4" borderId="22" xfId="0" applyNumberFormat="1" applyFont="1" applyFill="1" applyBorder="1" applyAlignment="1">
      <alignment horizontal="center" vertical="center"/>
    </xf>
    <xf numFmtId="0" fontId="5" fillId="4" borderId="22" xfId="0" applyNumberFormat="1" applyFont="1" applyFill="1" applyBorder="1" applyAlignment="1">
      <alignment horizontal="right"/>
    </xf>
    <xf numFmtId="0" fontId="0" fillId="4" borderId="24" xfId="0" applyFont="1" applyFill="1" applyBorder="1" applyAlignment="1"/>
    <xf numFmtId="0" fontId="11" fillId="4" borderId="20" xfId="0" applyNumberFormat="1" applyFont="1" applyFill="1" applyBorder="1" applyAlignment="1">
      <alignment horizontal="center"/>
    </xf>
    <xf numFmtId="49" fontId="11" fillId="4" borderId="20" xfId="0" applyNumberFormat="1" applyFont="1" applyFill="1" applyBorder="1" applyAlignment="1">
      <alignment horizontal="center"/>
    </xf>
    <xf numFmtId="49" fontId="0" fillId="4" borderId="15" xfId="0" applyNumberFormat="1" applyFont="1" applyFill="1" applyBorder="1" applyAlignment="1"/>
    <xf numFmtId="0" fontId="11" fillId="4" borderId="15" xfId="0" applyFont="1" applyFill="1" applyBorder="1" applyAlignment="1">
      <alignment horizontal="center"/>
    </xf>
    <xf numFmtId="49" fontId="0" fillId="4" borderId="25" xfId="0" applyNumberFormat="1" applyFont="1" applyFill="1" applyBorder="1" applyAlignment="1">
      <alignment vertical="center"/>
    </xf>
    <xf numFmtId="0" fontId="4" fillId="4" borderId="26" xfId="0" applyFont="1" applyFill="1" applyBorder="1" applyAlignment="1">
      <alignment horizontal="left"/>
    </xf>
    <xf numFmtId="49" fontId="5" fillId="4" borderId="23" xfId="0" applyNumberFormat="1" applyFont="1" applyFill="1" applyBorder="1" applyAlignment="1">
      <alignment horizontal="center" vertical="center"/>
    </xf>
    <xf numFmtId="49" fontId="5" fillId="4" borderId="18" xfId="0" applyNumberFormat="1" applyFont="1" applyFill="1" applyBorder="1" applyAlignment="1">
      <alignment horizontal="center" vertical="center"/>
    </xf>
    <xf numFmtId="49" fontId="5" fillId="4" borderId="26" xfId="0" applyNumberFormat="1" applyFont="1" applyFill="1" applyBorder="1" applyAlignment="1">
      <alignment horizontal="center" vertical="center"/>
    </xf>
    <xf numFmtId="0" fontId="12" fillId="4" borderId="26" xfId="0" applyFont="1" applyFill="1" applyBorder="1" applyAlignment="1">
      <alignment horizontal="center" vertical="center"/>
    </xf>
    <xf numFmtId="0" fontId="0" fillId="4" borderId="26" xfId="0" applyFont="1" applyFill="1" applyBorder="1" applyAlignment="1"/>
    <xf numFmtId="49" fontId="5" fillId="4" borderId="26" xfId="0" applyNumberFormat="1" applyFont="1" applyFill="1" applyBorder="1" applyAlignment="1">
      <alignment horizontal="right"/>
    </xf>
    <xf numFmtId="49" fontId="11" fillId="4" borderId="15" xfId="0" applyNumberFormat="1" applyFont="1" applyFill="1" applyBorder="1" applyAlignment="1">
      <alignment horizontal="right"/>
    </xf>
    <xf numFmtId="3" fontId="11" fillId="4" borderId="27" xfId="0" applyNumberFormat="1" applyFont="1" applyFill="1" applyBorder="1" applyAlignment="1"/>
    <xf numFmtId="9" fontId="11" fillId="4" borderId="27" xfId="0" applyNumberFormat="1" applyFont="1" applyFill="1" applyBorder="1" applyAlignment="1"/>
    <xf numFmtId="9" fontId="16" fillId="5" borderId="15" xfId="0" applyNumberFormat="1" applyFont="1" applyFill="1" applyBorder="1" applyAlignment="1"/>
    <xf numFmtId="0" fontId="5" fillId="6" borderId="23" xfId="0" applyFont="1" applyFill="1" applyBorder="1" applyAlignment="1">
      <alignment horizontal="center" vertical="center"/>
    </xf>
    <xf numFmtId="49" fontId="5" fillId="6" borderId="23" xfId="0" applyNumberFormat="1" applyFont="1" applyFill="1" applyBorder="1" applyAlignment="1">
      <alignment horizontal="center" vertical="center"/>
    </xf>
    <xf numFmtId="0" fontId="0" fillId="6" borderId="23" xfId="0" applyFont="1" applyFill="1" applyBorder="1" applyAlignment="1">
      <alignment vertical="center"/>
    </xf>
    <xf numFmtId="49" fontId="4" fillId="4" borderId="20" xfId="0" applyNumberFormat="1" applyFont="1" applyFill="1" applyBorder="1" applyAlignment="1"/>
    <xf numFmtId="1" fontId="4" fillId="4" borderId="20" xfId="0" applyNumberFormat="1" applyFont="1" applyFill="1" applyBorder="1" applyAlignment="1"/>
    <xf numFmtId="9" fontId="11" fillId="4" borderId="20" xfId="0" applyNumberFormat="1" applyFont="1" applyFill="1" applyBorder="1" applyAlignment="1"/>
    <xf numFmtId="0" fontId="0" fillId="5" borderId="15" xfId="0" applyFont="1" applyFill="1" applyBorder="1" applyAlignment="1">
      <alignment vertical="center"/>
    </xf>
    <xf numFmtId="0" fontId="16" fillId="4" borderId="15" xfId="0" applyFont="1" applyFill="1" applyBorder="1" applyAlignment="1"/>
    <xf numFmtId="49" fontId="5" fillId="7" borderId="21" xfId="0" applyNumberFormat="1" applyFont="1" applyFill="1" applyBorder="1" applyAlignment="1">
      <alignment horizontal="left" vertical="center"/>
    </xf>
    <xf numFmtId="49" fontId="5" fillId="7" borderId="23" xfId="0" applyNumberFormat="1" applyFont="1" applyFill="1" applyBorder="1" applyAlignment="1">
      <alignment horizontal="left" vertical="center"/>
    </xf>
    <xf numFmtId="49" fontId="4" fillId="7" borderId="23" xfId="0" applyNumberFormat="1" applyFont="1" applyFill="1" applyBorder="1" applyAlignment="1">
      <alignment horizontal="center" vertical="center"/>
    </xf>
    <xf numFmtId="3" fontId="4" fillId="7" borderId="23" xfId="0" applyNumberFormat="1" applyFont="1" applyFill="1" applyBorder="1" applyAlignment="1">
      <alignment horizontal="right" vertical="center"/>
    </xf>
    <xf numFmtId="3" fontId="4" fillId="7" borderId="18" xfId="0" applyNumberFormat="1" applyFont="1" applyFill="1" applyBorder="1" applyAlignment="1">
      <alignment horizontal="right" vertical="center"/>
    </xf>
    <xf numFmtId="49" fontId="5" fillId="4" borderId="22" xfId="0" applyNumberFormat="1" applyFont="1" applyFill="1" applyBorder="1" applyAlignment="1">
      <alignment horizontal="left"/>
    </xf>
    <xf numFmtId="49" fontId="5" fillId="4" borderId="23" xfId="0" applyNumberFormat="1" applyFont="1" applyFill="1" applyBorder="1" applyAlignment="1">
      <alignment horizontal="left"/>
    </xf>
    <xf numFmtId="49" fontId="4" fillId="4" borderId="23" xfId="0" applyNumberFormat="1" applyFont="1" applyFill="1" applyBorder="1" applyAlignment="1">
      <alignment horizontal="center"/>
    </xf>
    <xf numFmtId="3" fontId="5" fillId="4" borderId="23" xfId="0" applyNumberFormat="1" applyFont="1" applyFill="1" applyBorder="1" applyAlignment="1">
      <alignment horizontal="right"/>
    </xf>
    <xf numFmtId="49" fontId="16" fillId="4" borderId="27" xfId="0" applyNumberFormat="1" applyFont="1" applyFill="1" applyBorder="1" applyAlignment="1">
      <alignment vertical="center" wrapText="1"/>
    </xf>
    <xf numFmtId="49" fontId="11" fillId="4" borderId="27" xfId="0" applyNumberFormat="1" applyFont="1" applyFill="1" applyBorder="1" applyAlignment="1">
      <alignment horizontal="right"/>
    </xf>
    <xf numFmtId="0" fontId="11" fillId="5" borderId="15" xfId="0" applyFont="1" applyFill="1" applyBorder="1" applyAlignment="1">
      <alignment vertical="center"/>
    </xf>
    <xf numFmtId="0" fontId="19" fillId="4" borderId="15" xfId="0" applyNumberFormat="1" applyFont="1" applyFill="1" applyBorder="1" applyAlignment="1"/>
    <xf numFmtId="49" fontId="5" fillId="4" borderId="29" xfId="0" applyNumberFormat="1" applyFont="1" applyFill="1" applyBorder="1" applyAlignment="1">
      <alignment horizontal="left"/>
    </xf>
    <xf numFmtId="3" fontId="20" fillId="4" borderId="23" xfId="0" applyNumberFormat="1" applyFont="1" applyFill="1" applyBorder="1" applyAlignment="1">
      <alignment horizontal="right"/>
    </xf>
    <xf numFmtId="3" fontId="20" fillId="4" borderId="18" xfId="0" applyNumberFormat="1" applyFont="1" applyFill="1" applyBorder="1" applyAlignment="1">
      <alignment horizontal="right"/>
    </xf>
    <xf numFmtId="49" fontId="5" fillId="4" borderId="30" xfId="0" applyNumberFormat="1" applyFont="1" applyFill="1" applyBorder="1" applyAlignment="1">
      <alignment horizontal="left"/>
    </xf>
    <xf numFmtId="3" fontId="5" fillId="4" borderId="22" xfId="0" applyNumberFormat="1" applyFont="1" applyFill="1" applyBorder="1" applyAlignment="1"/>
    <xf numFmtId="0" fontId="16" fillId="4" borderId="15" xfId="0" applyFont="1" applyFill="1" applyBorder="1" applyAlignment="1">
      <alignment vertical="center" wrapText="1"/>
    </xf>
    <xf numFmtId="3" fontId="11" fillId="4" borderId="15" xfId="0" applyNumberFormat="1" applyFont="1" applyFill="1" applyBorder="1" applyAlignment="1"/>
    <xf numFmtId="9" fontId="11" fillId="5" borderId="15" xfId="0" applyNumberFormat="1" applyFont="1" applyFill="1" applyBorder="1" applyAlignment="1"/>
    <xf numFmtId="0" fontId="0" fillId="4" borderId="30" xfId="0" applyFont="1" applyFill="1" applyBorder="1" applyAlignment="1"/>
    <xf numFmtId="49" fontId="5" fillId="4" borderId="26" xfId="0" applyNumberFormat="1" applyFont="1" applyFill="1" applyBorder="1" applyAlignment="1">
      <alignment horizontal="left"/>
    </xf>
    <xf numFmtId="3" fontId="0" fillId="4" borderId="30" xfId="0" applyNumberFormat="1" applyFont="1" applyFill="1" applyBorder="1" applyAlignment="1"/>
    <xf numFmtId="3" fontId="5" fillId="4" borderId="30" xfId="0" applyNumberFormat="1" applyFont="1" applyFill="1" applyBorder="1" applyAlignment="1"/>
    <xf numFmtId="0" fontId="16" fillId="4" borderId="20" xfId="0" applyFont="1" applyFill="1" applyBorder="1" applyAlignment="1">
      <alignment vertical="center" wrapText="1"/>
    </xf>
    <xf numFmtId="49" fontId="11" fillId="4" borderId="20" xfId="0" applyNumberFormat="1" applyFont="1" applyFill="1" applyBorder="1" applyAlignment="1">
      <alignment horizontal="right"/>
    </xf>
    <xf numFmtId="49" fontId="11" fillId="4" borderId="20" xfId="0" applyNumberFormat="1" applyFont="1" applyFill="1" applyBorder="1" applyAlignment="1"/>
    <xf numFmtId="49" fontId="16" fillId="4" borderId="27" xfId="0" applyNumberFormat="1" applyFont="1" applyFill="1" applyBorder="1" applyAlignment="1">
      <alignment horizontal="center"/>
    </xf>
    <xf numFmtId="49" fontId="11" fillId="4" borderId="13" xfId="0" applyNumberFormat="1" applyFont="1" applyFill="1" applyBorder="1" applyAlignment="1">
      <alignment horizontal="right"/>
    </xf>
    <xf numFmtId="49" fontId="11" fillId="4" borderId="13" xfId="0" applyNumberFormat="1" applyFont="1" applyFill="1" applyBorder="1" applyAlignment="1"/>
    <xf numFmtId="0" fontId="16" fillId="4" borderId="15" xfId="0" applyFont="1" applyFill="1" applyBorder="1" applyAlignment="1">
      <alignment horizontal="center"/>
    </xf>
    <xf numFmtId="49" fontId="16" fillId="4" borderId="13" xfId="0" applyNumberFormat="1" applyFont="1" applyFill="1" applyBorder="1" applyAlignment="1">
      <alignment horizontal="right"/>
    </xf>
    <xf numFmtId="49" fontId="16" fillId="4" borderId="13" xfId="0" applyNumberFormat="1" applyFont="1" applyFill="1" applyBorder="1" applyAlignment="1"/>
    <xf numFmtId="49" fontId="21" fillId="4" borderId="15" xfId="0" applyNumberFormat="1" applyFont="1" applyFill="1" applyBorder="1" applyAlignment="1"/>
    <xf numFmtId="49" fontId="5" fillId="4" borderId="29" xfId="0" applyNumberFormat="1" applyFont="1" applyFill="1" applyBorder="1" applyAlignment="1">
      <alignment horizontal="left" vertical="top"/>
    </xf>
    <xf numFmtId="49" fontId="5" fillId="4" borderId="22" xfId="0" applyNumberFormat="1" applyFont="1" applyFill="1" applyBorder="1" applyAlignment="1">
      <alignment horizontal="left" vertical="center" wrapText="1"/>
    </xf>
    <xf numFmtId="49" fontId="5" fillId="4" borderId="30" xfId="0" applyNumberFormat="1" applyFont="1" applyFill="1" applyBorder="1" applyAlignment="1">
      <alignment horizontal="left" vertical="top"/>
    </xf>
    <xf numFmtId="49" fontId="5" fillId="4" borderId="30" xfId="0" applyNumberFormat="1" applyFont="1" applyFill="1" applyBorder="1" applyAlignment="1">
      <alignment horizontal="left" vertical="center" wrapText="1" indent="1"/>
    </xf>
    <xf numFmtId="49" fontId="11" fillId="4" borderId="27" xfId="0" applyNumberFormat="1" applyFont="1" applyFill="1" applyBorder="1" applyAlignment="1"/>
    <xf numFmtId="0" fontId="0" fillId="4" borderId="27" xfId="0" applyFont="1" applyFill="1" applyBorder="1" applyAlignment="1"/>
    <xf numFmtId="9" fontId="16" fillId="4" borderId="15" xfId="0" applyNumberFormat="1" applyFont="1" applyFill="1" applyBorder="1" applyAlignment="1"/>
    <xf numFmtId="0" fontId="11" fillId="4" borderId="15" xfId="0" applyFont="1" applyFill="1" applyBorder="1" applyAlignment="1">
      <alignment horizontal="right"/>
    </xf>
    <xf numFmtId="49" fontId="4" fillId="4" borderId="15" xfId="0" applyNumberFormat="1" applyFont="1" applyFill="1" applyBorder="1" applyAlignment="1">
      <alignment horizontal="right"/>
    </xf>
    <xf numFmtId="9" fontId="19" fillId="4" borderId="15" xfId="0" applyNumberFormat="1" applyFont="1" applyFill="1" applyBorder="1" applyAlignment="1"/>
    <xf numFmtId="164" fontId="11" fillId="4" borderId="15" xfId="0" applyNumberFormat="1" applyFont="1" applyFill="1" applyBorder="1" applyAlignment="1"/>
    <xf numFmtId="49" fontId="5" fillId="4" borderId="25" xfId="0" applyNumberFormat="1" applyFont="1" applyFill="1" applyBorder="1" applyAlignment="1">
      <alignment horizontal="left"/>
    </xf>
    <xf numFmtId="0" fontId="16" fillId="4" borderId="15" xfId="0" applyFont="1" applyFill="1" applyBorder="1" applyAlignment="1">
      <alignment horizontal="right"/>
    </xf>
    <xf numFmtId="49" fontId="5" fillId="6" borderId="30" xfId="0" applyNumberFormat="1" applyFont="1" applyFill="1" applyBorder="1" applyAlignment="1">
      <alignment horizontal="left" vertical="center"/>
    </xf>
    <xf numFmtId="49" fontId="4" fillId="6" borderId="23" xfId="0" applyNumberFormat="1" applyFont="1" applyFill="1" applyBorder="1" applyAlignment="1">
      <alignment horizontal="center" vertical="center"/>
    </xf>
    <xf numFmtId="0" fontId="4" fillId="4" borderId="15" xfId="0" applyFont="1" applyFill="1" applyBorder="1" applyAlignment="1"/>
    <xf numFmtId="164" fontId="19" fillId="4" borderId="15" xfId="0" applyNumberFormat="1" applyFont="1" applyFill="1" applyBorder="1" applyAlignment="1"/>
    <xf numFmtId="49" fontId="5" fillId="7" borderId="31" xfId="0" applyNumberFormat="1" applyFont="1" applyFill="1" applyBorder="1" applyAlignment="1">
      <alignment horizontal="left" vertical="center"/>
    </xf>
    <xf numFmtId="49" fontId="4" fillId="7" borderId="23" xfId="0" applyNumberFormat="1" applyFont="1" applyFill="1" applyBorder="1" applyAlignment="1">
      <alignment horizontal="right" vertical="center"/>
    </xf>
    <xf numFmtId="49" fontId="4" fillId="7" borderId="18" xfId="0" applyNumberFormat="1" applyFont="1" applyFill="1" applyBorder="1" applyAlignment="1">
      <alignment horizontal="right" vertical="center"/>
    </xf>
    <xf numFmtId="0" fontId="0" fillId="4" borderId="23" xfId="0" applyFont="1" applyFill="1" applyBorder="1" applyAlignment="1"/>
    <xf numFmtId="49" fontId="5" fillId="7" borderId="22" xfId="0" applyNumberFormat="1" applyFont="1" applyFill="1" applyBorder="1" applyAlignment="1">
      <alignment horizontal="left" vertical="center"/>
    </xf>
    <xf numFmtId="3" fontId="5" fillId="4" borderId="23" xfId="0" applyNumberFormat="1" applyFont="1" applyFill="1" applyBorder="1" applyAlignment="1"/>
    <xf numFmtId="3" fontId="4" fillId="4" borderId="18" xfId="0" applyNumberFormat="1" applyFont="1" applyFill="1" applyBorder="1" applyAlignment="1">
      <alignment horizontal="right"/>
    </xf>
    <xf numFmtId="3" fontId="4" fillId="4" borderId="23" xfId="0" applyNumberFormat="1" applyFont="1" applyFill="1" applyBorder="1" applyAlignment="1">
      <alignment horizontal="right"/>
    </xf>
    <xf numFmtId="0" fontId="5" fillId="4" borderId="22" xfId="0" applyFont="1" applyFill="1" applyBorder="1" applyAlignment="1"/>
    <xf numFmtId="49" fontId="4" fillId="4" borderId="23" xfId="0" applyNumberFormat="1" applyFont="1" applyFill="1" applyBorder="1" applyAlignment="1">
      <alignment horizontal="right"/>
    </xf>
    <xf numFmtId="49" fontId="4" fillId="4" borderId="18" xfId="0" applyNumberFormat="1" applyFont="1" applyFill="1" applyBorder="1" applyAlignment="1">
      <alignment horizontal="right"/>
    </xf>
    <xf numFmtId="49" fontId="0" fillId="4" borderId="30" xfId="0" applyNumberFormat="1" applyFont="1" applyFill="1" applyBorder="1" applyAlignment="1"/>
    <xf numFmtId="0" fontId="5" fillId="4" borderId="30" xfId="0" applyFont="1" applyFill="1" applyBorder="1" applyAlignment="1"/>
    <xf numFmtId="49" fontId="5" fillId="4" borderId="32" xfId="0" applyNumberFormat="1" applyFont="1" applyFill="1" applyBorder="1" applyAlignment="1">
      <alignment horizontal="left"/>
    </xf>
    <xf numFmtId="49" fontId="5" fillId="4" borderId="33" xfId="0" applyNumberFormat="1" applyFont="1" applyFill="1" applyBorder="1" applyAlignment="1">
      <alignment horizontal="left"/>
    </xf>
    <xf numFmtId="49" fontId="4" fillId="4" borderId="33" xfId="0" applyNumberFormat="1" applyFont="1" applyFill="1" applyBorder="1" applyAlignment="1">
      <alignment horizontal="center"/>
    </xf>
    <xf numFmtId="49" fontId="4" fillId="4" borderId="33" xfId="0" applyNumberFormat="1" applyFont="1" applyFill="1" applyBorder="1" applyAlignment="1">
      <alignment horizontal="right"/>
    </xf>
    <xf numFmtId="49" fontId="4" fillId="4" borderId="34" xfId="0" applyNumberFormat="1" applyFont="1" applyFill="1" applyBorder="1" applyAlignment="1">
      <alignment horizontal="right"/>
    </xf>
    <xf numFmtId="49" fontId="5" fillId="4" borderId="35" xfId="0" applyNumberFormat="1" applyFont="1" applyFill="1" applyBorder="1" applyAlignment="1">
      <alignment horizontal="left"/>
    </xf>
    <xf numFmtId="0" fontId="0" fillId="4" borderId="36" xfId="0" applyFont="1" applyFill="1" applyBorder="1" applyAlignment="1"/>
    <xf numFmtId="49" fontId="0" fillId="4" borderId="37" xfId="0" applyNumberFormat="1" applyFont="1" applyFill="1" applyBorder="1" applyAlignment="1"/>
    <xf numFmtId="0" fontId="0" fillId="4" borderId="37" xfId="0" applyFont="1" applyFill="1" applyBorder="1" applyAlignment="1"/>
    <xf numFmtId="3" fontId="0" fillId="4" borderId="37" xfId="0" applyNumberFormat="1" applyFont="1" applyFill="1" applyBorder="1" applyAlignment="1"/>
    <xf numFmtId="3" fontId="4" fillId="4" borderId="37" xfId="0" applyNumberFormat="1" applyFont="1" applyFill="1" applyBorder="1" applyAlignment="1">
      <alignment horizontal="right"/>
    </xf>
    <xf numFmtId="49" fontId="5" fillId="4" borderId="37" xfId="0" applyNumberFormat="1" applyFont="1" applyFill="1" applyBorder="1" applyAlignment="1">
      <alignment horizontal="left"/>
    </xf>
    <xf numFmtId="0" fontId="0" fillId="4" borderId="38" xfId="0" applyFont="1" applyFill="1" applyBorder="1" applyAlignment="1"/>
    <xf numFmtId="3" fontId="0" fillId="4" borderId="15" xfId="0" applyNumberFormat="1" applyFont="1" applyFill="1" applyBorder="1" applyAlignment="1"/>
    <xf numFmtId="3" fontId="4" fillId="4" borderId="15" xfId="0" applyNumberFormat="1" applyFont="1" applyFill="1" applyBorder="1" applyAlignment="1">
      <alignment horizontal="right"/>
    </xf>
    <xf numFmtId="49" fontId="5" fillId="4" borderId="15" xfId="0" applyNumberFormat="1" applyFont="1" applyFill="1" applyBorder="1" applyAlignment="1">
      <alignment horizontal="left"/>
    </xf>
    <xf numFmtId="0" fontId="4" fillId="4" borderId="38" xfId="0" applyFont="1" applyFill="1" applyBorder="1" applyAlignment="1"/>
    <xf numFmtId="49" fontId="0" fillId="4" borderId="15" xfId="0" applyNumberFormat="1" applyFont="1" applyFill="1" applyBorder="1" applyAlignment="1">
      <alignment vertical="center"/>
    </xf>
    <xf numFmtId="49" fontId="5" fillId="4" borderId="15" xfId="0" applyNumberFormat="1" applyFont="1" applyFill="1" applyBorder="1" applyAlignment="1">
      <alignment horizontal="left" vertical="center"/>
    </xf>
    <xf numFmtId="0" fontId="0" fillId="4" borderId="15" xfId="0" applyFont="1" applyFill="1" applyBorder="1" applyAlignment="1">
      <alignment vertical="center"/>
    </xf>
    <xf numFmtId="49" fontId="4" fillId="4" borderId="15" xfId="0" applyNumberFormat="1" applyFont="1" applyFill="1" applyBorder="1" applyAlignment="1">
      <alignment horizontal="left"/>
    </xf>
    <xf numFmtId="49" fontId="4" fillId="4" borderId="16" xfId="0" applyNumberFormat="1" applyFont="1" applyFill="1" applyBorder="1" applyAlignment="1">
      <alignment horizontal="left"/>
    </xf>
    <xf numFmtId="0" fontId="0" fillId="4" borderId="39" xfId="0" applyFont="1" applyFill="1" applyBorder="1" applyAlignment="1"/>
    <xf numFmtId="0" fontId="0" fillId="4" borderId="40" xfId="0" applyFont="1" applyFill="1" applyBorder="1" applyAlignment="1"/>
    <xf numFmtId="0" fontId="0" fillId="4" borderId="41" xfId="0" applyFont="1" applyFill="1" applyBorder="1" applyAlignment="1"/>
    <xf numFmtId="0" fontId="0" fillId="0" borderId="0" xfId="0" applyNumberFormat="1" applyFont="1" applyAlignment="1"/>
    <xf numFmtId="0" fontId="22" fillId="4" borderId="42" xfId="0" applyFont="1" applyFill="1" applyBorder="1" applyAlignment="1">
      <alignment horizontal="center"/>
    </xf>
    <xf numFmtId="0" fontId="0" fillId="4" borderId="43" xfId="0" applyFont="1" applyFill="1" applyBorder="1" applyAlignment="1"/>
    <xf numFmtId="0" fontId="0" fillId="4" borderId="44" xfId="0" applyFont="1" applyFill="1" applyBorder="1" applyAlignment="1"/>
    <xf numFmtId="0" fontId="0" fillId="4" borderId="45" xfId="0" applyFont="1" applyFill="1" applyBorder="1" applyAlignment="1"/>
    <xf numFmtId="49" fontId="23" fillId="4" borderId="47" xfId="0" applyNumberFormat="1" applyFont="1" applyFill="1" applyBorder="1" applyAlignment="1">
      <alignment horizontal="left" vertical="center"/>
    </xf>
    <xf numFmtId="0" fontId="23" fillId="4" borderId="50" xfId="0" applyFont="1" applyFill="1" applyBorder="1" applyAlignment="1"/>
    <xf numFmtId="0" fontId="0" fillId="4" borderId="51" xfId="0" applyFont="1" applyFill="1" applyBorder="1" applyAlignment="1"/>
    <xf numFmtId="0" fontId="7" fillId="4" borderId="11" xfId="0" applyFont="1" applyFill="1" applyBorder="1" applyAlignment="1">
      <alignment horizontal="center" vertical="center"/>
    </xf>
    <xf numFmtId="49" fontId="23" fillId="4" borderId="12" xfId="0" applyNumberFormat="1" applyFont="1" applyFill="1" applyBorder="1" applyAlignment="1">
      <alignment vertical="center"/>
    </xf>
    <xf numFmtId="0" fontId="23" fillId="4" borderId="13" xfId="0" applyFont="1" applyFill="1" applyBorder="1" applyAlignment="1">
      <alignment vertical="center"/>
    </xf>
    <xf numFmtId="0" fontId="23" fillId="4" borderId="52" xfId="0" applyFont="1" applyFill="1" applyBorder="1" applyAlignment="1"/>
    <xf numFmtId="0" fontId="12" fillId="4" borderId="15" xfId="0" applyFont="1" applyFill="1" applyBorder="1" applyAlignment="1">
      <alignment horizontal="center" vertical="center"/>
    </xf>
    <xf numFmtId="49" fontId="7" fillId="4" borderId="15" xfId="0" applyNumberFormat="1" applyFont="1" applyFill="1" applyBorder="1" applyAlignment="1">
      <alignment horizontal="center"/>
    </xf>
    <xf numFmtId="0" fontId="24" fillId="4" borderId="17" xfId="0" applyFont="1" applyFill="1" applyBorder="1" applyAlignment="1">
      <alignment vertical="center"/>
    </xf>
    <xf numFmtId="49" fontId="23" fillId="4" borderId="12" xfId="0" applyNumberFormat="1" applyFont="1" applyFill="1" applyBorder="1" applyAlignment="1">
      <alignment horizontal="left" vertical="center"/>
    </xf>
    <xf numFmtId="49" fontId="13" fillId="4" borderId="15" xfId="0" applyNumberFormat="1" applyFont="1" applyFill="1" applyBorder="1" applyAlignment="1">
      <alignment horizontal="left"/>
    </xf>
    <xf numFmtId="0" fontId="0" fillId="4" borderId="15" xfId="0" applyFont="1" applyFill="1" applyBorder="1" applyAlignment="1">
      <alignment horizontal="center"/>
    </xf>
    <xf numFmtId="0" fontId="25" fillId="4" borderId="15" xfId="0" applyFont="1" applyFill="1" applyBorder="1" applyAlignment="1">
      <alignment horizontal="center" vertical="center"/>
    </xf>
    <xf numFmtId="0" fontId="25" fillId="4" borderId="15" xfId="0" applyFont="1" applyFill="1" applyBorder="1" applyAlignment="1"/>
    <xf numFmtId="0" fontId="0" fillId="4" borderId="53" xfId="0" applyFont="1" applyFill="1" applyBorder="1" applyAlignment="1"/>
    <xf numFmtId="49" fontId="5" fillId="4" borderId="53" xfId="0" applyNumberFormat="1" applyFont="1" applyFill="1" applyBorder="1" applyAlignment="1">
      <alignment horizontal="right"/>
    </xf>
    <xf numFmtId="0" fontId="4" fillId="4" borderId="53" xfId="0" applyFont="1" applyFill="1" applyBorder="1" applyAlignment="1">
      <alignment horizontal="center"/>
    </xf>
    <xf numFmtId="0" fontId="4" fillId="4" borderId="15" xfId="0" applyFont="1" applyFill="1" applyBorder="1" applyAlignment="1">
      <alignment horizontal="center"/>
    </xf>
    <xf numFmtId="49" fontId="0" fillId="4" borderId="53" xfId="0" applyNumberFormat="1" applyFont="1" applyFill="1" applyBorder="1" applyAlignment="1"/>
    <xf numFmtId="0" fontId="0" fillId="4" borderId="54" xfId="0" applyFont="1" applyFill="1" applyBorder="1" applyAlignment="1"/>
    <xf numFmtId="49" fontId="28" fillId="4" borderId="20" xfId="0" applyNumberFormat="1" applyFont="1" applyFill="1" applyBorder="1" applyAlignment="1">
      <alignment horizontal="right" vertical="center"/>
    </xf>
    <xf numFmtId="49" fontId="29" fillId="4" borderId="20" xfId="0" applyNumberFormat="1" applyFont="1" applyFill="1" applyBorder="1" applyAlignment="1">
      <alignment horizontal="left" vertical="center"/>
    </xf>
    <xf numFmtId="49" fontId="9" fillId="4" borderId="13" xfId="0" applyNumberFormat="1" applyFont="1" applyFill="1" applyBorder="1" applyAlignment="1">
      <alignment vertical="center"/>
    </xf>
    <xf numFmtId="0" fontId="30" fillId="4" borderId="13" xfId="0" applyFont="1" applyFill="1" applyBorder="1" applyAlignment="1">
      <alignment vertical="center"/>
    </xf>
    <xf numFmtId="0" fontId="5" fillId="4" borderId="13" xfId="0" applyFont="1" applyFill="1" applyBorder="1" applyAlignment="1">
      <alignment vertical="center"/>
    </xf>
    <xf numFmtId="0" fontId="5" fillId="4" borderId="52" xfId="0" applyFont="1" applyFill="1" applyBorder="1" applyAlignment="1"/>
    <xf numFmtId="0" fontId="0" fillId="4" borderId="55" xfId="0" applyFont="1" applyFill="1" applyBorder="1" applyAlignment="1"/>
    <xf numFmtId="0" fontId="0" fillId="4" borderId="56" xfId="0" applyFont="1" applyFill="1" applyBorder="1" applyAlignment="1"/>
    <xf numFmtId="49" fontId="12" fillId="4" borderId="57" xfId="0" applyNumberFormat="1" applyFont="1" applyFill="1" applyBorder="1" applyAlignment="1">
      <alignment horizontal="center" vertical="center"/>
    </xf>
    <xf numFmtId="0" fontId="0" fillId="4" borderId="3" xfId="0" applyFont="1" applyFill="1" applyBorder="1" applyAlignment="1"/>
    <xf numFmtId="0" fontId="12" fillId="4" borderId="58" xfId="0" applyFont="1" applyFill="1" applyBorder="1" applyAlignment="1">
      <alignment horizontal="center"/>
    </xf>
    <xf numFmtId="0" fontId="12" fillId="4" borderId="60" xfId="0" applyFont="1" applyFill="1" applyBorder="1" applyAlignment="1">
      <alignment horizontal="center"/>
    </xf>
    <xf numFmtId="0" fontId="12" fillId="4" borderId="61" xfId="0" applyFont="1" applyFill="1" applyBorder="1" applyAlignment="1">
      <alignment horizontal="center"/>
    </xf>
    <xf numFmtId="0" fontId="0" fillId="4" borderId="5" xfId="0" applyFont="1" applyFill="1" applyBorder="1" applyAlignment="1"/>
    <xf numFmtId="0" fontId="0" fillId="4" borderId="4" xfId="0" applyFont="1" applyFill="1" applyBorder="1" applyAlignment="1"/>
    <xf numFmtId="0" fontId="0" fillId="4" borderId="59" xfId="0" applyFont="1" applyFill="1" applyBorder="1" applyAlignment="1"/>
    <xf numFmtId="49" fontId="23" fillId="4" borderId="62" xfId="0" applyNumberFormat="1" applyFont="1" applyFill="1" applyBorder="1" applyAlignment="1">
      <alignment horizontal="center" vertical="center"/>
    </xf>
    <xf numFmtId="49" fontId="9" fillId="4" borderId="22" xfId="0" applyNumberFormat="1" applyFont="1" applyFill="1" applyBorder="1" applyAlignment="1">
      <alignment horizontal="center" vertical="center"/>
    </xf>
    <xf numFmtId="49" fontId="23" fillId="4" borderId="22" xfId="0" applyNumberFormat="1" applyFont="1" applyFill="1" applyBorder="1" applyAlignment="1">
      <alignment horizontal="center" vertical="center"/>
    </xf>
    <xf numFmtId="49" fontId="0" fillId="4" borderId="29" xfId="0" applyNumberFormat="1" applyFont="1" applyFill="1" applyBorder="1" applyAlignment="1"/>
    <xf numFmtId="0" fontId="12" fillId="4" borderId="24" xfId="0" applyFont="1" applyFill="1" applyBorder="1" applyAlignment="1">
      <alignment horizontal="center" vertical="center"/>
    </xf>
    <xf numFmtId="0" fontId="23" fillId="4" borderId="11" xfId="0" applyFont="1" applyFill="1" applyBorder="1" applyAlignment="1">
      <alignment horizontal="center" vertical="center"/>
    </xf>
    <xf numFmtId="0" fontId="31" fillId="4" borderId="60" xfId="0" applyFont="1" applyFill="1" applyBorder="1" applyAlignment="1">
      <alignment horizontal="center" vertical="center"/>
    </xf>
    <xf numFmtId="49" fontId="5" fillId="4" borderId="21" xfId="0" applyNumberFormat="1" applyFont="1" applyFill="1" applyBorder="1" applyAlignment="1">
      <alignment vertical="center"/>
    </xf>
    <xf numFmtId="0" fontId="31" fillId="4" borderId="63" xfId="0" applyFont="1" applyFill="1" applyBorder="1" applyAlignment="1">
      <alignment horizontal="center" vertical="center"/>
    </xf>
    <xf numFmtId="49" fontId="4" fillId="4" borderId="64" xfId="0" applyNumberFormat="1" applyFont="1" applyFill="1" applyBorder="1" applyAlignment="1"/>
    <xf numFmtId="49" fontId="0" fillId="4" borderId="10" xfId="0" applyNumberFormat="1" applyFont="1" applyFill="1" applyBorder="1" applyAlignment="1"/>
    <xf numFmtId="49" fontId="23" fillId="4" borderId="67" xfId="0" applyNumberFormat="1" applyFont="1" applyFill="1" applyBorder="1" applyAlignment="1">
      <alignment horizontal="center" vertical="center"/>
    </xf>
    <xf numFmtId="49" fontId="23" fillId="4" borderId="30" xfId="0" applyNumberFormat="1" applyFont="1" applyFill="1" applyBorder="1" applyAlignment="1">
      <alignment horizontal="center" vertical="center"/>
    </xf>
    <xf numFmtId="49" fontId="23" fillId="4" borderId="30" xfId="0" applyNumberFormat="1" applyFont="1" applyFill="1" applyBorder="1" applyAlignment="1">
      <alignment horizontal="center"/>
    </xf>
    <xf numFmtId="49" fontId="33" fillId="4" borderId="29" xfId="0" applyNumberFormat="1" applyFont="1" applyFill="1" applyBorder="1" applyAlignment="1">
      <alignment horizontal="center" vertical="center"/>
    </xf>
    <xf numFmtId="0" fontId="23" fillId="4" borderId="11" xfId="0" applyFont="1" applyFill="1" applyBorder="1" applyAlignment="1">
      <alignment horizontal="center"/>
    </xf>
    <xf numFmtId="0" fontId="0" fillId="4" borderId="71" xfId="0" applyFont="1" applyFill="1" applyBorder="1" applyAlignment="1"/>
    <xf numFmtId="0" fontId="23" fillId="4" borderId="60" xfId="0" applyFont="1" applyFill="1" applyBorder="1" applyAlignment="1">
      <alignment horizontal="center" vertical="center"/>
    </xf>
    <xf numFmtId="49" fontId="5" fillId="4" borderId="29" xfId="0" applyNumberFormat="1" applyFont="1" applyFill="1" applyBorder="1" applyAlignment="1">
      <alignment vertical="center"/>
    </xf>
    <xf numFmtId="0" fontId="23" fillId="4" borderId="24" xfId="0" applyFont="1" applyFill="1" applyBorder="1" applyAlignment="1">
      <alignment horizontal="center" vertical="center"/>
    </xf>
    <xf numFmtId="49" fontId="0" fillId="4" borderId="11" xfId="0" applyNumberFormat="1" applyFont="1" applyFill="1" applyBorder="1" applyAlignment="1"/>
    <xf numFmtId="0" fontId="23" fillId="4" borderId="22" xfId="0" applyNumberFormat="1" applyFont="1" applyFill="1" applyBorder="1" applyAlignment="1">
      <alignment horizontal="right" vertical="center"/>
    </xf>
    <xf numFmtId="0" fontId="23" fillId="4" borderId="72" xfId="0" applyNumberFormat="1" applyFont="1" applyFill="1" applyBorder="1" applyAlignment="1">
      <alignment horizontal="right" vertical="center"/>
    </xf>
    <xf numFmtId="49" fontId="23" fillId="4" borderId="73" xfId="0" applyNumberFormat="1" applyFont="1" applyFill="1" applyBorder="1" applyAlignment="1">
      <alignment horizontal="center" vertical="center"/>
    </xf>
    <xf numFmtId="0" fontId="5" fillId="4" borderId="26" xfId="0" applyFont="1" applyFill="1" applyBorder="1" applyAlignment="1">
      <alignment horizontal="center" vertical="center"/>
    </xf>
    <xf numFmtId="49" fontId="24" fillId="4" borderId="26" xfId="0" applyNumberFormat="1" applyFont="1" applyFill="1" applyBorder="1" applyAlignment="1">
      <alignment horizontal="center" vertical="center"/>
    </xf>
    <xf numFmtId="49" fontId="23" fillId="4" borderId="23" xfId="0" applyNumberFormat="1" applyFont="1" applyFill="1" applyBorder="1" applyAlignment="1">
      <alignment horizontal="center" vertical="center"/>
    </xf>
    <xf numFmtId="49" fontId="23" fillId="4" borderId="74" xfId="0" applyNumberFormat="1" applyFont="1" applyFill="1" applyBorder="1" applyAlignment="1">
      <alignment horizontal="center" vertical="center"/>
    </xf>
    <xf numFmtId="49" fontId="5" fillId="4" borderId="25" xfId="0" applyNumberFormat="1" applyFont="1" applyFill="1" applyBorder="1" applyAlignment="1">
      <alignment horizontal="center" vertical="center"/>
    </xf>
    <xf numFmtId="0" fontId="12" fillId="4" borderId="68" xfId="0" applyFont="1" applyFill="1" applyBorder="1" applyAlignment="1">
      <alignment horizontal="center" vertical="center"/>
    </xf>
    <xf numFmtId="0" fontId="24" fillId="4" borderId="69" xfId="0" applyFont="1" applyFill="1" applyBorder="1" applyAlignment="1">
      <alignment horizontal="center" vertical="center"/>
    </xf>
    <xf numFmtId="49" fontId="23" fillId="4" borderId="18" xfId="0" applyNumberFormat="1" applyFont="1" applyFill="1" applyBorder="1" applyAlignment="1">
      <alignment horizontal="center" vertical="center"/>
    </xf>
    <xf numFmtId="49" fontId="5" fillId="4" borderId="25" xfId="0" applyNumberFormat="1" applyFont="1" applyFill="1" applyBorder="1" applyAlignment="1">
      <alignment vertical="center"/>
    </xf>
    <xf numFmtId="0" fontId="23" fillId="4" borderId="68" xfId="0" applyFont="1" applyFill="1" applyBorder="1" applyAlignment="1">
      <alignment horizontal="center" vertical="center"/>
    </xf>
    <xf numFmtId="49" fontId="0" fillId="4" borderId="69" xfId="0" applyNumberFormat="1" applyFont="1" applyFill="1" applyBorder="1" applyAlignment="1"/>
    <xf numFmtId="0" fontId="0" fillId="4" borderId="75" xfId="0" applyFont="1" applyFill="1" applyBorder="1" applyAlignment="1"/>
    <xf numFmtId="49" fontId="5" fillId="4" borderId="62" xfId="0" applyNumberFormat="1" applyFont="1" applyFill="1" applyBorder="1" applyAlignment="1">
      <alignment horizontal="left"/>
    </xf>
    <xf numFmtId="49" fontId="23" fillId="4" borderId="23" xfId="0" applyNumberFormat="1" applyFont="1" applyFill="1" applyBorder="1" applyAlignment="1">
      <alignment horizontal="left"/>
    </xf>
    <xf numFmtId="49" fontId="24" fillId="4" borderId="23" xfId="0" applyNumberFormat="1" applyFont="1" applyFill="1" applyBorder="1" applyAlignment="1">
      <alignment horizontal="center"/>
    </xf>
    <xf numFmtId="49" fontId="0" fillId="4" borderId="12" xfId="0" applyNumberFormat="1" applyFont="1" applyFill="1" applyBorder="1" applyAlignment="1"/>
    <xf numFmtId="49" fontId="0" fillId="4" borderId="17" xfId="0" applyNumberFormat="1" applyFont="1" applyFill="1" applyBorder="1" applyAlignment="1"/>
    <xf numFmtId="3" fontId="24" fillId="4" borderId="23" xfId="0" applyNumberFormat="1" applyFont="1" applyFill="1" applyBorder="1" applyAlignment="1">
      <alignment horizontal="right"/>
    </xf>
    <xf numFmtId="0" fontId="24" fillId="4" borderId="23" xfId="0" applyFont="1" applyFill="1" applyBorder="1" applyAlignment="1">
      <alignment horizontal="right"/>
    </xf>
    <xf numFmtId="3" fontId="24" fillId="4" borderId="74" xfId="0" applyNumberFormat="1" applyFont="1" applyFill="1" applyBorder="1" applyAlignment="1">
      <alignment horizontal="right"/>
    </xf>
    <xf numFmtId="0" fontId="0" fillId="4" borderId="51" xfId="0" applyFont="1" applyFill="1" applyBorder="1" applyAlignment="1">
      <alignment vertical="center"/>
    </xf>
    <xf numFmtId="0" fontId="0" fillId="4" borderId="55" xfId="0" applyFont="1" applyFill="1" applyBorder="1" applyAlignment="1">
      <alignment vertical="center"/>
    </xf>
    <xf numFmtId="49" fontId="5" fillId="4" borderId="21" xfId="0" applyNumberFormat="1" applyFont="1" applyFill="1" applyBorder="1" applyAlignment="1">
      <alignment horizontal="left"/>
    </xf>
    <xf numFmtId="49" fontId="23" fillId="4" borderId="22" xfId="0" applyNumberFormat="1" applyFont="1" applyFill="1" applyBorder="1" applyAlignment="1">
      <alignment horizontal="left"/>
    </xf>
    <xf numFmtId="0" fontId="5" fillId="4" borderId="23" xfId="0" applyFont="1" applyFill="1" applyBorder="1" applyAlignment="1"/>
    <xf numFmtId="0" fontId="5" fillId="4" borderId="23" xfId="0" applyNumberFormat="1" applyFont="1" applyFill="1" applyBorder="1" applyAlignment="1"/>
    <xf numFmtId="0" fontId="5" fillId="4" borderId="18" xfId="0" applyNumberFormat="1" applyFont="1" applyFill="1" applyBorder="1" applyAlignment="1"/>
    <xf numFmtId="0" fontId="5" fillId="4" borderId="60" xfId="0" applyFont="1" applyFill="1" applyBorder="1" applyAlignment="1">
      <alignment vertical="center"/>
    </xf>
    <xf numFmtId="49" fontId="5" fillId="4" borderId="21" xfId="0" applyNumberFormat="1" applyFont="1" applyFill="1" applyBorder="1" applyAlignment="1"/>
    <xf numFmtId="49" fontId="5" fillId="7" borderId="23" xfId="0" applyNumberFormat="1" applyFont="1" applyFill="1" applyBorder="1" applyAlignment="1">
      <alignment horizontal="right" vertical="center" wrapText="1"/>
    </xf>
    <xf numFmtId="3" fontId="5" fillId="7" borderId="18" xfId="0" applyNumberFormat="1" applyFont="1" applyFill="1" applyBorder="1" applyAlignment="1">
      <alignment horizontal="right" vertical="center" wrapText="1"/>
    </xf>
    <xf numFmtId="49" fontId="4" fillId="4" borderId="10" xfId="0" applyNumberFormat="1" applyFont="1" applyFill="1" applyBorder="1" applyAlignment="1">
      <alignment horizontal="right" vertical="center" wrapText="1"/>
    </xf>
    <xf numFmtId="0" fontId="0" fillId="4" borderId="16" xfId="0" applyFont="1" applyFill="1" applyBorder="1" applyAlignment="1">
      <alignment vertical="center"/>
    </xf>
    <xf numFmtId="49" fontId="5" fillId="4" borderId="67" xfId="0" applyNumberFormat="1" applyFont="1" applyFill="1" applyBorder="1" applyAlignment="1">
      <alignment horizontal="left"/>
    </xf>
    <xf numFmtId="49" fontId="24" fillId="4" borderId="23" xfId="0" applyNumberFormat="1" applyFont="1" applyFill="1" applyBorder="1" applyAlignment="1">
      <alignment horizontal="right"/>
    </xf>
    <xf numFmtId="49" fontId="23" fillId="4" borderId="30" xfId="0" applyNumberFormat="1" applyFont="1" applyFill="1" applyBorder="1" applyAlignment="1">
      <alignment horizontal="left"/>
    </xf>
    <xf numFmtId="0" fontId="0" fillId="4" borderId="22" xfId="0" applyFont="1" applyFill="1" applyBorder="1" applyAlignment="1"/>
    <xf numFmtId="0" fontId="0" fillId="4" borderId="22" xfId="0" applyNumberFormat="1" applyFont="1" applyFill="1" applyBorder="1" applyAlignment="1"/>
    <xf numFmtId="0" fontId="0" fillId="4" borderId="72" xfId="0" applyNumberFormat="1" applyFont="1" applyFill="1" applyBorder="1" applyAlignment="1"/>
    <xf numFmtId="0" fontId="0" fillId="4" borderId="60" xfId="0" applyFont="1" applyFill="1" applyBorder="1" applyAlignment="1"/>
    <xf numFmtId="49" fontId="5" fillId="4" borderId="29" xfId="0" applyNumberFormat="1" applyFont="1" applyFill="1" applyBorder="1" applyAlignment="1"/>
    <xf numFmtId="49" fontId="5" fillId="4" borderId="23" xfId="0" applyNumberFormat="1" applyFont="1" applyFill="1" applyBorder="1" applyAlignment="1">
      <alignment horizontal="right" vertical="center" wrapText="1"/>
    </xf>
    <xf numFmtId="3" fontId="5" fillId="4" borderId="18" xfId="0" applyNumberFormat="1" applyFont="1" applyFill="1" applyBorder="1" applyAlignment="1">
      <alignment horizontal="right" vertical="center" wrapText="1"/>
    </xf>
    <xf numFmtId="0" fontId="0" fillId="4" borderId="76" xfId="0" applyFont="1" applyFill="1" applyBorder="1" applyAlignment="1"/>
    <xf numFmtId="49" fontId="23" fillId="4" borderId="26" xfId="0" applyNumberFormat="1" applyFont="1" applyFill="1" applyBorder="1" applyAlignment="1">
      <alignment horizontal="left"/>
    </xf>
    <xf numFmtId="49" fontId="24" fillId="4" borderId="22" xfId="0" applyNumberFormat="1" applyFont="1" applyFill="1" applyBorder="1" applyAlignment="1">
      <alignment horizontal="center"/>
    </xf>
    <xf numFmtId="3" fontId="5" fillId="4" borderId="23" xfId="0" applyNumberFormat="1" applyFont="1" applyFill="1" applyBorder="1" applyAlignment="1">
      <alignment horizontal="right" vertical="center" wrapText="1"/>
    </xf>
    <xf numFmtId="49" fontId="24" fillId="4" borderId="18" xfId="0" applyNumberFormat="1" applyFont="1" applyFill="1" applyBorder="1" applyAlignment="1">
      <alignment horizontal="center"/>
    </xf>
    <xf numFmtId="3" fontId="24" fillId="4" borderId="77" xfId="0" applyNumberFormat="1" applyFont="1" applyFill="1" applyBorder="1" applyAlignment="1">
      <alignment horizontal="right"/>
    </xf>
    <xf numFmtId="3" fontId="24" fillId="4" borderId="31" xfId="0" applyNumberFormat="1" applyFont="1" applyFill="1" applyBorder="1" applyAlignment="1">
      <alignment horizontal="right"/>
    </xf>
    <xf numFmtId="3" fontId="24" fillId="4" borderId="18" xfId="0" applyNumberFormat="1" applyFont="1" applyFill="1" applyBorder="1" applyAlignment="1">
      <alignment horizontal="right"/>
    </xf>
    <xf numFmtId="3" fontId="5" fillId="4" borderId="26" xfId="0" applyNumberFormat="1" applyFont="1" applyFill="1" applyBorder="1" applyAlignment="1"/>
    <xf numFmtId="0" fontId="5" fillId="4" borderId="26" xfId="0" applyNumberFormat="1" applyFont="1" applyFill="1" applyBorder="1" applyAlignment="1"/>
    <xf numFmtId="0" fontId="5" fillId="4" borderId="75" xfId="0" applyNumberFormat="1" applyFont="1" applyFill="1" applyBorder="1" applyAlignment="1"/>
    <xf numFmtId="0" fontId="5" fillId="4" borderId="60" xfId="0" applyFont="1" applyFill="1" applyBorder="1" applyAlignment="1"/>
    <xf numFmtId="49" fontId="24" fillId="4" borderId="26" xfId="0" applyNumberFormat="1" applyFont="1" applyFill="1" applyBorder="1" applyAlignment="1">
      <alignment horizontal="center"/>
    </xf>
    <xf numFmtId="0" fontId="0" fillId="4" borderId="72" xfId="0" applyFont="1" applyFill="1" applyBorder="1" applyAlignment="1"/>
    <xf numFmtId="49" fontId="5" fillId="4" borderId="73" xfId="0" applyNumberFormat="1" applyFont="1" applyFill="1" applyBorder="1" applyAlignment="1">
      <alignment horizontal="left"/>
    </xf>
    <xf numFmtId="49" fontId="0" fillId="4" borderId="26" xfId="0" applyNumberFormat="1" applyFont="1" applyFill="1" applyBorder="1" applyAlignment="1"/>
    <xf numFmtId="49" fontId="5" fillId="4" borderId="25" xfId="0" applyNumberFormat="1" applyFont="1" applyFill="1" applyBorder="1" applyAlignment="1"/>
    <xf numFmtId="49" fontId="5" fillId="4" borderId="78" xfId="0" applyNumberFormat="1" applyFont="1" applyFill="1" applyBorder="1" applyAlignment="1">
      <alignment horizontal="left"/>
    </xf>
    <xf numFmtId="49" fontId="5" fillId="4" borderId="31" xfId="0" applyNumberFormat="1" applyFont="1" applyFill="1" applyBorder="1" applyAlignment="1">
      <alignment horizontal="left"/>
    </xf>
    <xf numFmtId="0" fontId="0" fillId="4" borderId="18" xfId="0" applyFont="1" applyFill="1" applyBorder="1" applyAlignment="1"/>
    <xf numFmtId="0" fontId="0" fillId="4" borderId="60" xfId="0" applyFont="1" applyFill="1" applyBorder="1" applyAlignment="1">
      <alignment vertical="center"/>
    </xf>
    <xf numFmtId="49" fontId="5" fillId="4" borderId="31" xfId="0" applyNumberFormat="1" applyFont="1" applyFill="1" applyBorder="1" applyAlignment="1"/>
    <xf numFmtId="49" fontId="24" fillId="8" borderId="23" xfId="0" applyNumberFormat="1" applyFont="1" applyFill="1" applyBorder="1" applyAlignment="1">
      <alignment horizontal="center" vertical="center"/>
    </xf>
    <xf numFmtId="0" fontId="0" fillId="4" borderId="10" xfId="0" applyFont="1" applyFill="1" applyBorder="1" applyAlignment="1">
      <alignment vertical="center"/>
    </xf>
    <xf numFmtId="3" fontId="5" fillId="7" borderId="23" xfId="0" applyNumberFormat="1" applyFont="1" applyFill="1" applyBorder="1" applyAlignment="1">
      <alignment horizontal="right" vertical="center" wrapText="1"/>
    </xf>
    <xf numFmtId="49" fontId="0" fillId="4" borderId="60" xfId="0" applyNumberFormat="1" applyFont="1" applyFill="1" applyBorder="1" applyAlignment="1"/>
    <xf numFmtId="3" fontId="24" fillId="9" borderId="23" xfId="0" applyNumberFormat="1" applyFont="1" applyFill="1" applyBorder="1" applyAlignment="1">
      <alignment horizontal="right" vertical="center"/>
    </xf>
    <xf numFmtId="3" fontId="24" fillId="4" borderId="23" xfId="0" applyNumberFormat="1" applyFont="1" applyFill="1" applyBorder="1" applyAlignment="1">
      <alignment horizontal="right" vertical="center"/>
    </xf>
    <xf numFmtId="3" fontId="24" fillId="4" borderId="74" xfId="0" applyNumberFormat="1" applyFont="1" applyFill="1" applyBorder="1" applyAlignment="1">
      <alignment horizontal="right" vertical="center"/>
    </xf>
    <xf numFmtId="0" fontId="5" fillId="4" borderId="18" xfId="0" applyFont="1" applyFill="1" applyBorder="1" applyAlignment="1"/>
    <xf numFmtId="165" fontId="24" fillId="4" borderId="23" xfId="0" applyNumberFormat="1" applyFont="1" applyFill="1" applyBorder="1" applyAlignment="1">
      <alignment horizontal="right"/>
    </xf>
    <xf numFmtId="3" fontId="5" fillId="4" borderId="18" xfId="0" applyNumberFormat="1" applyFont="1" applyFill="1" applyBorder="1" applyAlignment="1"/>
    <xf numFmtId="0" fontId="5" fillId="4" borderId="26" xfId="0" applyFont="1" applyFill="1" applyBorder="1" applyAlignment="1"/>
    <xf numFmtId="3" fontId="5" fillId="4" borderId="75" xfId="0" applyNumberFormat="1" applyFont="1" applyFill="1" applyBorder="1" applyAlignment="1"/>
    <xf numFmtId="3" fontId="5" fillId="4" borderId="60" xfId="0" applyNumberFormat="1" applyFont="1" applyFill="1" applyBorder="1" applyAlignment="1"/>
    <xf numFmtId="3" fontId="0" fillId="4" borderId="23" xfId="0" applyNumberFormat="1" applyFont="1" applyFill="1" applyBorder="1" applyAlignment="1"/>
    <xf numFmtId="49" fontId="5" fillId="4" borderId="22" xfId="0" applyNumberFormat="1" applyFont="1" applyFill="1" applyBorder="1" applyAlignment="1">
      <alignment horizontal="right" vertical="center" wrapText="1"/>
    </xf>
    <xf numFmtId="49" fontId="5" fillId="4" borderId="26" xfId="0" applyNumberFormat="1" applyFont="1" applyFill="1" applyBorder="1" applyAlignment="1">
      <alignment horizontal="right" vertical="center" wrapText="1"/>
    </xf>
    <xf numFmtId="1" fontId="5" fillId="4" borderId="23" xfId="0" applyNumberFormat="1" applyFont="1" applyFill="1" applyBorder="1" applyAlignment="1"/>
    <xf numFmtId="3" fontId="24" fillId="7" borderId="23" xfId="0" applyNumberFormat="1" applyFont="1" applyFill="1" applyBorder="1" applyAlignment="1">
      <alignment horizontal="right" vertical="center"/>
    </xf>
    <xf numFmtId="49" fontId="5" fillId="4" borderId="79" xfId="0" applyNumberFormat="1" applyFont="1" applyFill="1" applyBorder="1" applyAlignment="1">
      <alignment horizontal="left"/>
    </xf>
    <xf numFmtId="49" fontId="23" fillId="4" borderId="80" xfId="0" applyNumberFormat="1" applyFont="1" applyFill="1" applyBorder="1" applyAlignment="1">
      <alignment horizontal="left"/>
    </xf>
    <xf numFmtId="49" fontId="24" fillId="4" borderId="80" xfId="0" applyNumberFormat="1" applyFont="1" applyFill="1" applyBorder="1" applyAlignment="1">
      <alignment horizontal="center"/>
    </xf>
    <xf numFmtId="3" fontId="24" fillId="4" borderId="33" xfId="0" applyNumberFormat="1" applyFont="1" applyFill="1" applyBorder="1" applyAlignment="1">
      <alignment horizontal="right"/>
    </xf>
    <xf numFmtId="3" fontId="24" fillId="4" borderId="80" xfId="0" applyNumberFormat="1" applyFont="1" applyFill="1" applyBorder="1" applyAlignment="1">
      <alignment horizontal="right"/>
    </xf>
    <xf numFmtId="3" fontId="24" fillId="4" borderId="81" xfId="0" applyNumberFormat="1" applyFont="1" applyFill="1" applyBorder="1" applyAlignment="1">
      <alignment horizontal="right"/>
    </xf>
    <xf numFmtId="49" fontId="23" fillId="4" borderId="35" xfId="0" applyNumberFormat="1" applyFont="1" applyFill="1" applyBorder="1" applyAlignment="1">
      <alignment horizontal="left"/>
    </xf>
    <xf numFmtId="0" fontId="0" fillId="4" borderId="35" xfId="0" applyFont="1" applyFill="1" applyBorder="1" applyAlignment="1"/>
    <xf numFmtId="0" fontId="0" fillId="4" borderId="82" xfId="0" applyFont="1" applyFill="1" applyBorder="1" applyAlignment="1"/>
    <xf numFmtId="49" fontId="5" fillId="4" borderId="32" xfId="0" applyNumberFormat="1" applyFont="1" applyFill="1" applyBorder="1" applyAlignment="1"/>
    <xf numFmtId="49" fontId="24" fillId="8" borderId="80" xfId="0" applyNumberFormat="1" applyFont="1" applyFill="1" applyBorder="1" applyAlignment="1">
      <alignment horizontal="center" vertical="center"/>
    </xf>
    <xf numFmtId="49" fontId="5" fillId="4" borderId="33" xfId="0" applyNumberFormat="1" applyFont="1" applyFill="1" applyBorder="1" applyAlignment="1">
      <alignment horizontal="right" vertical="center" wrapText="1"/>
    </xf>
    <xf numFmtId="3" fontId="5" fillId="4" borderId="34" xfId="0" applyNumberFormat="1" applyFont="1" applyFill="1" applyBorder="1" applyAlignment="1">
      <alignment horizontal="right" vertical="center" wrapText="1"/>
    </xf>
    <xf numFmtId="0" fontId="4" fillId="4" borderId="83" xfId="0" applyFont="1" applyFill="1" applyBorder="1" applyAlignment="1"/>
    <xf numFmtId="49" fontId="0" fillId="4" borderId="45" xfId="0" applyNumberFormat="1" applyFont="1" applyFill="1" applyBorder="1" applyAlignment="1">
      <alignment vertical="center"/>
    </xf>
    <xf numFmtId="0" fontId="35" fillId="4" borderId="45" xfId="0" applyFont="1" applyFill="1" applyBorder="1" applyAlignment="1"/>
    <xf numFmtId="0" fontId="4" fillId="4" borderId="39" xfId="0" applyFont="1" applyFill="1" applyBorder="1" applyAlignment="1"/>
    <xf numFmtId="0" fontId="0" fillId="0" borderId="0" xfId="0" applyNumberFormat="1" applyFont="1" applyAlignment="1"/>
    <xf numFmtId="0" fontId="22" fillId="4" borderId="84" xfId="0" applyFont="1" applyFill="1" applyBorder="1" applyAlignment="1">
      <alignment horizontal="center"/>
    </xf>
    <xf numFmtId="0" fontId="0" fillId="4" borderId="85" xfId="0" applyFont="1" applyFill="1" applyBorder="1" applyAlignment="1"/>
    <xf numFmtId="0" fontId="0" fillId="4" borderId="85" xfId="0" applyNumberFormat="1" applyFont="1" applyFill="1" applyBorder="1" applyAlignment="1"/>
    <xf numFmtId="0" fontId="5" fillId="4" borderId="37" xfId="0" applyFont="1" applyFill="1" applyBorder="1" applyAlignment="1">
      <alignment horizontal="center"/>
    </xf>
    <xf numFmtId="49" fontId="5" fillId="4" borderId="4" xfId="0" applyNumberFormat="1" applyFont="1" applyFill="1" applyBorder="1" applyAlignment="1">
      <alignment vertical="center"/>
    </xf>
    <xf numFmtId="0" fontId="5" fillId="4" borderId="5" xfId="0" applyFont="1" applyFill="1" applyBorder="1" applyAlignment="1">
      <alignment vertical="center"/>
    </xf>
    <xf numFmtId="0" fontId="5" fillId="4" borderId="15" xfId="0" applyFont="1" applyFill="1" applyBorder="1" applyAlignment="1"/>
    <xf numFmtId="49" fontId="23" fillId="4" borderId="15" xfId="0" applyNumberFormat="1" applyFont="1" applyFill="1" applyBorder="1" applyAlignment="1">
      <alignment horizontal="left" vertical="center"/>
    </xf>
    <xf numFmtId="0" fontId="36" fillId="4" borderId="15" xfId="0" applyFont="1" applyFill="1" applyBorder="1" applyAlignment="1">
      <alignment vertical="center"/>
    </xf>
    <xf numFmtId="49" fontId="5" fillId="4" borderId="12" xfId="0" applyNumberFormat="1" applyFont="1" applyFill="1" applyBorder="1" applyAlignment="1">
      <alignment vertical="center"/>
    </xf>
    <xf numFmtId="0" fontId="5" fillId="4" borderId="14" xfId="0" applyFont="1" applyFill="1" applyBorder="1" applyAlignment="1">
      <alignment vertical="center"/>
    </xf>
    <xf numFmtId="0" fontId="5" fillId="4" borderId="15" xfId="0" applyFont="1" applyFill="1" applyBorder="1" applyAlignment="1">
      <alignment horizontal="left"/>
    </xf>
    <xf numFmtId="0" fontId="5" fillId="4" borderId="12" xfId="0" applyFont="1" applyFill="1" applyBorder="1" applyAlignment="1">
      <alignment vertical="center"/>
    </xf>
    <xf numFmtId="0" fontId="32" fillId="4" borderId="15" xfId="0" applyFont="1" applyFill="1" applyBorder="1" applyAlignment="1">
      <alignment horizontal="center"/>
    </xf>
    <xf numFmtId="0" fontId="5" fillId="4" borderId="17" xfId="0" applyFont="1" applyFill="1" applyBorder="1" applyAlignment="1">
      <alignment vertical="center"/>
    </xf>
    <xf numFmtId="0" fontId="9" fillId="4" borderId="27" xfId="0" applyFont="1" applyFill="1" applyBorder="1" applyAlignment="1">
      <alignment vertical="center"/>
    </xf>
    <xf numFmtId="0" fontId="30" fillId="4" borderId="27" xfId="0" applyFont="1" applyFill="1" applyBorder="1" applyAlignment="1">
      <alignment vertical="center"/>
    </xf>
    <xf numFmtId="0" fontId="5" fillId="4" borderId="66" xfId="0" applyFont="1" applyFill="1" applyBorder="1" applyAlignment="1">
      <alignment vertical="center"/>
    </xf>
    <xf numFmtId="49" fontId="26" fillId="4" borderId="15" xfId="0" applyNumberFormat="1" applyFont="1" applyFill="1" applyBorder="1" applyAlignment="1">
      <alignment horizontal="right" vertical="center"/>
    </xf>
    <xf numFmtId="49" fontId="28" fillId="4" borderId="15" xfId="0" applyNumberFormat="1" applyFont="1" applyFill="1" applyBorder="1" applyAlignment="1">
      <alignment horizontal="right" vertical="center"/>
    </xf>
    <xf numFmtId="49" fontId="29" fillId="4" borderId="15" xfId="0" applyNumberFormat="1" applyFont="1" applyFill="1" applyBorder="1" applyAlignment="1">
      <alignment horizontal="right" vertical="center"/>
    </xf>
    <xf numFmtId="0" fontId="37" fillId="4" borderId="55" xfId="0" applyFont="1" applyFill="1" applyBorder="1" applyAlignment="1">
      <alignment horizontal="left" vertical="center"/>
    </xf>
    <xf numFmtId="49" fontId="38" fillId="4" borderId="15" xfId="0" applyNumberFormat="1" applyFont="1" applyFill="1" applyBorder="1" applyAlignment="1">
      <alignment horizontal="center"/>
    </xf>
    <xf numFmtId="0" fontId="38" fillId="4" borderId="15" xfId="0" applyFont="1" applyFill="1" applyBorder="1" applyAlignment="1">
      <alignment horizontal="center"/>
    </xf>
    <xf numFmtId="0" fontId="0" fillId="4" borderId="20" xfId="0" applyFont="1" applyFill="1" applyBorder="1" applyAlignment="1">
      <alignment horizontal="center"/>
    </xf>
    <xf numFmtId="0" fontId="25" fillId="4" borderId="20" xfId="0" applyFont="1" applyFill="1" applyBorder="1" applyAlignment="1">
      <alignment horizontal="left" vertical="center"/>
    </xf>
    <xf numFmtId="49" fontId="23" fillId="4" borderId="20" xfId="0" applyNumberFormat="1" applyFont="1" applyFill="1" applyBorder="1" applyAlignment="1">
      <alignment vertical="center"/>
    </xf>
    <xf numFmtId="49" fontId="23" fillId="4" borderId="86" xfId="0" applyNumberFormat="1" applyFont="1" applyFill="1" applyBorder="1" applyAlignment="1">
      <alignment horizontal="center" vertical="center"/>
    </xf>
    <xf numFmtId="49" fontId="23" fillId="4" borderId="21" xfId="0" applyNumberFormat="1" applyFont="1" applyFill="1" applyBorder="1" applyAlignment="1">
      <alignment horizontal="center" vertical="center"/>
    </xf>
    <xf numFmtId="0" fontId="5" fillId="4" borderId="55" xfId="0" applyFont="1" applyFill="1" applyBorder="1" applyAlignment="1"/>
    <xf numFmtId="49" fontId="5" fillId="4" borderId="56" xfId="0" applyNumberFormat="1" applyFont="1" applyFill="1" applyBorder="1" applyAlignment="1">
      <alignment horizontal="center" vertical="center"/>
    </xf>
    <xf numFmtId="49" fontId="12" fillId="4" borderId="87" xfId="0" applyNumberFormat="1" applyFont="1" applyFill="1" applyBorder="1" applyAlignment="1">
      <alignment horizontal="center" vertical="center"/>
    </xf>
    <xf numFmtId="49" fontId="23" fillId="4" borderId="89" xfId="0" applyNumberFormat="1" applyFont="1" applyFill="1" applyBorder="1" applyAlignment="1">
      <alignment horizontal="center" vertical="center"/>
    </xf>
    <xf numFmtId="49" fontId="23" fillId="4" borderId="25" xfId="0" applyNumberFormat="1" applyFont="1" applyFill="1" applyBorder="1" applyAlignment="1">
      <alignment horizontal="center" vertical="center"/>
    </xf>
    <xf numFmtId="0" fontId="23" fillId="4" borderId="26" xfId="0" applyNumberFormat="1" applyFont="1" applyFill="1" applyBorder="1" applyAlignment="1">
      <alignment horizontal="center" vertical="center"/>
    </xf>
    <xf numFmtId="0" fontId="23" fillId="4" borderId="75" xfId="0" applyNumberFormat="1" applyFont="1" applyFill="1" applyBorder="1" applyAlignment="1">
      <alignment horizontal="center" vertical="center"/>
    </xf>
    <xf numFmtId="0" fontId="5" fillId="4" borderId="26" xfId="0" applyNumberFormat="1" applyFont="1" applyFill="1" applyBorder="1" applyAlignment="1">
      <alignment horizontal="center" vertical="center"/>
    </xf>
    <xf numFmtId="0" fontId="5" fillId="4" borderId="75" xfId="0" applyNumberFormat="1" applyFont="1" applyFill="1" applyBorder="1" applyAlignment="1">
      <alignment horizontal="center" vertical="center"/>
    </xf>
    <xf numFmtId="0" fontId="5" fillId="6" borderId="86" xfId="0" applyNumberFormat="1" applyFont="1" applyFill="1" applyBorder="1" applyAlignment="1">
      <alignment horizontal="left" vertical="center"/>
    </xf>
    <xf numFmtId="0" fontId="5" fillId="6" borderId="21" xfId="0" applyNumberFormat="1" applyFont="1" applyFill="1" applyBorder="1" applyAlignment="1">
      <alignment horizontal="left" vertical="center"/>
    </xf>
    <xf numFmtId="0" fontId="23" fillId="4" borderId="60" xfId="0" applyNumberFormat="1" applyFont="1" applyFill="1" applyBorder="1" applyAlignment="1">
      <alignment horizontal="left"/>
    </xf>
    <xf numFmtId="49" fontId="23" fillId="4" borderId="29" xfId="0" applyNumberFormat="1" applyFont="1" applyFill="1" applyBorder="1" applyAlignment="1">
      <alignment horizontal="left"/>
    </xf>
    <xf numFmtId="166" fontId="33" fillId="4" borderId="23" xfId="0" applyNumberFormat="1" applyFont="1" applyFill="1" applyBorder="1" applyAlignment="1">
      <alignment horizontal="right"/>
    </xf>
    <xf numFmtId="0" fontId="24" fillId="4" borderId="23" xfId="0" applyNumberFormat="1" applyFont="1" applyFill="1" applyBorder="1" applyAlignment="1"/>
    <xf numFmtId="0" fontId="24" fillId="4" borderId="18" xfId="0" applyNumberFormat="1" applyFont="1" applyFill="1" applyBorder="1" applyAlignment="1"/>
    <xf numFmtId="0" fontId="5" fillId="4" borderId="29" xfId="0" applyNumberFormat="1" applyFont="1" applyFill="1" applyBorder="1" applyAlignment="1">
      <alignment horizontal="left"/>
    </xf>
    <xf numFmtId="1" fontId="4" fillId="4" borderId="30" xfId="0" applyNumberFormat="1" applyFont="1" applyFill="1" applyBorder="1" applyAlignment="1">
      <alignment horizontal="right"/>
    </xf>
    <xf numFmtId="1" fontId="4" fillId="4" borderId="76" xfId="0" applyNumberFormat="1" applyFont="1" applyFill="1" applyBorder="1" applyAlignment="1">
      <alignment horizontal="right"/>
    </xf>
    <xf numFmtId="49" fontId="23" fillId="4" borderId="60" xfId="0" applyNumberFormat="1" applyFont="1" applyFill="1" applyBorder="1" applyAlignment="1">
      <alignment horizontal="left"/>
    </xf>
    <xf numFmtId="49" fontId="4" fillId="4" borderId="30" xfId="0" applyNumberFormat="1" applyFont="1" applyFill="1" applyBorder="1" applyAlignment="1">
      <alignment horizontal="center"/>
    </xf>
    <xf numFmtId="49" fontId="23" fillId="4" borderId="25" xfId="0" applyNumberFormat="1" applyFont="1" applyFill="1" applyBorder="1" applyAlignment="1">
      <alignment horizontal="left"/>
    </xf>
    <xf numFmtId="0" fontId="4" fillId="4" borderId="26" xfId="0" applyFont="1" applyFill="1" applyBorder="1" applyAlignment="1">
      <alignment horizontal="center"/>
    </xf>
    <xf numFmtId="49" fontId="23" fillId="4" borderId="31" xfId="0" applyNumberFormat="1" applyFont="1" applyFill="1" applyBorder="1" applyAlignment="1"/>
    <xf numFmtId="49" fontId="23" fillId="4" borderId="22" xfId="0" applyNumberFormat="1" applyFont="1" applyFill="1" applyBorder="1" applyAlignment="1"/>
    <xf numFmtId="0" fontId="23" fillId="4" borderId="29" xfId="0" applyNumberFormat="1" applyFont="1" applyFill="1" applyBorder="1" applyAlignment="1">
      <alignment horizontal="left"/>
    </xf>
    <xf numFmtId="49" fontId="23" fillId="4" borderId="23" xfId="0" applyNumberFormat="1" applyFont="1" applyFill="1" applyBorder="1" applyAlignment="1"/>
    <xf numFmtId="49" fontId="23" fillId="4" borderId="30" xfId="0" applyNumberFormat="1" applyFont="1" applyFill="1" applyBorder="1" applyAlignment="1"/>
    <xf numFmtId="49" fontId="23" fillId="4" borderId="26" xfId="0" applyNumberFormat="1" applyFont="1" applyFill="1" applyBorder="1" applyAlignment="1"/>
    <xf numFmtId="0" fontId="23" fillId="6" borderId="60" xfId="0" applyNumberFormat="1" applyFont="1" applyFill="1" applyBorder="1" applyAlignment="1">
      <alignment horizontal="left" vertical="center"/>
    </xf>
    <xf numFmtId="0" fontId="5" fillId="6" borderId="29" xfId="0" applyNumberFormat="1" applyFont="1" applyFill="1" applyBorder="1" applyAlignment="1">
      <alignment horizontal="left" vertical="center"/>
    </xf>
    <xf numFmtId="166" fontId="33" fillId="4" borderId="23" xfId="0" applyNumberFormat="1" applyFont="1" applyFill="1" applyBorder="1" applyAlignment="1"/>
    <xf numFmtId="49" fontId="23" fillId="4" borderId="31" xfId="0" applyNumberFormat="1" applyFont="1" applyFill="1" applyBorder="1" applyAlignment="1">
      <alignment horizontal="left"/>
    </xf>
    <xf numFmtId="0" fontId="23" fillId="4" borderId="60" xfId="0" applyNumberFormat="1" applyFont="1" applyFill="1" applyBorder="1" applyAlignment="1">
      <alignment horizontal="left" vertical="top"/>
    </xf>
    <xf numFmtId="49" fontId="23" fillId="4" borderId="21" xfId="0" applyNumberFormat="1" applyFont="1" applyFill="1" applyBorder="1" applyAlignment="1">
      <alignment horizontal="left" vertical="top"/>
    </xf>
    <xf numFmtId="49" fontId="23" fillId="4" borderId="22" xfId="0" applyNumberFormat="1" applyFont="1" applyFill="1" applyBorder="1" applyAlignment="1">
      <alignment horizontal="left" vertical="top"/>
    </xf>
    <xf numFmtId="49" fontId="0" fillId="4" borderId="22" xfId="0" applyNumberFormat="1" applyFont="1" applyFill="1" applyBorder="1" applyAlignment="1"/>
    <xf numFmtId="49" fontId="23" fillId="4" borderId="91" xfId="0" applyNumberFormat="1" applyFont="1" applyFill="1" applyBorder="1" applyAlignment="1">
      <alignment horizontal="left"/>
    </xf>
    <xf numFmtId="49" fontId="23" fillId="4" borderId="32" xfId="0" applyNumberFormat="1" applyFont="1" applyFill="1" applyBorder="1" applyAlignment="1">
      <alignment horizontal="left"/>
    </xf>
    <xf numFmtId="166" fontId="33" fillId="4" borderId="33" xfId="0" applyNumberFormat="1" applyFont="1" applyFill="1" applyBorder="1" applyAlignment="1"/>
    <xf numFmtId="0" fontId="24" fillId="4" borderId="33" xfId="0" applyNumberFormat="1" applyFont="1" applyFill="1" applyBorder="1" applyAlignment="1"/>
    <xf numFmtId="0" fontId="24" fillId="4" borderId="34" xfId="0" applyNumberFormat="1" applyFont="1" applyFill="1" applyBorder="1" applyAlignment="1"/>
    <xf numFmtId="0" fontId="4" fillId="4" borderId="36" xfId="0" applyFont="1" applyFill="1" applyBorder="1" applyAlignment="1"/>
    <xf numFmtId="0" fontId="24" fillId="4" borderId="37" xfId="0" applyFont="1" applyFill="1" applyBorder="1" applyAlignment="1"/>
    <xf numFmtId="49" fontId="5" fillId="4" borderId="37" xfId="0" applyNumberFormat="1" applyFont="1" applyFill="1" applyBorder="1" applyAlignment="1">
      <alignment horizontal="left" vertical="center"/>
    </xf>
    <xf numFmtId="49" fontId="4" fillId="4" borderId="40" xfId="0" applyNumberFormat="1" applyFont="1" applyFill="1" applyBorder="1" applyAlignment="1">
      <alignment horizontal="left"/>
    </xf>
    <xf numFmtId="49" fontId="4" fillId="4" borderId="41" xfId="0" applyNumberFormat="1" applyFont="1" applyFill="1" applyBorder="1" applyAlignment="1">
      <alignment horizontal="left"/>
    </xf>
    <xf numFmtId="0" fontId="0" fillId="0" borderId="0" xfId="0" applyNumberFormat="1" applyFont="1" applyAlignment="1"/>
    <xf numFmtId="49" fontId="9" fillId="0" borderId="84" xfId="0" applyNumberFormat="1" applyFont="1" applyBorder="1" applyAlignment="1">
      <alignment horizontal="left"/>
    </xf>
    <xf numFmtId="0" fontId="9" fillId="0" borderId="85" xfId="0" applyFont="1" applyBorder="1" applyAlignment="1"/>
    <xf numFmtId="49" fontId="9" fillId="0" borderId="85" xfId="0" applyNumberFormat="1" applyFont="1" applyBorder="1" applyAlignment="1"/>
    <xf numFmtId="0" fontId="33" fillId="0" borderId="85" xfId="0" applyFont="1" applyBorder="1" applyAlignment="1"/>
    <xf numFmtId="0" fontId="33" fillId="0" borderId="8" xfId="0" applyFont="1" applyBorder="1" applyAlignment="1"/>
    <xf numFmtId="0" fontId="33" fillId="0" borderId="9" xfId="0" applyFont="1" applyBorder="1" applyAlignment="1"/>
    <xf numFmtId="49" fontId="9" fillId="0" borderId="2" xfId="0" applyNumberFormat="1" applyFont="1" applyBorder="1" applyAlignment="1">
      <alignment horizontal="left"/>
    </xf>
    <xf numFmtId="0" fontId="9" fillId="0" borderId="37" xfId="0" applyFont="1" applyBorder="1" applyAlignment="1">
      <alignment horizontal="left"/>
    </xf>
    <xf numFmtId="0" fontId="33" fillId="0" borderId="37" xfId="0" applyFont="1" applyBorder="1" applyAlignment="1"/>
    <xf numFmtId="0" fontId="33" fillId="0" borderId="3" xfId="0" applyFont="1" applyBorder="1" applyAlignment="1"/>
    <xf numFmtId="0" fontId="33" fillId="0" borderId="10" xfId="0" applyFont="1" applyBorder="1" applyAlignment="1"/>
    <xf numFmtId="0" fontId="33" fillId="0" borderId="15" xfId="0" applyFont="1" applyBorder="1" applyAlignment="1"/>
    <xf numFmtId="49" fontId="38" fillId="0" borderId="15" xfId="0" applyNumberFormat="1" applyFont="1" applyBorder="1" applyAlignment="1"/>
    <xf numFmtId="0" fontId="0" fillId="0" borderId="15" xfId="0" applyFont="1" applyBorder="1" applyAlignment="1"/>
    <xf numFmtId="0" fontId="33" fillId="0" borderId="16" xfId="0" applyFont="1" applyBorder="1" applyAlignment="1"/>
    <xf numFmtId="0" fontId="9" fillId="0" borderId="10" xfId="0" applyFont="1" applyBorder="1" applyAlignment="1">
      <alignment horizontal="center"/>
    </xf>
    <xf numFmtId="49" fontId="38" fillId="0" borderId="15" xfId="0" applyNumberFormat="1" applyFont="1" applyBorder="1" applyAlignment="1">
      <alignment horizontal="center"/>
    </xf>
    <xf numFmtId="0" fontId="38" fillId="0" borderId="15" xfId="0" applyFont="1" applyBorder="1" applyAlignment="1">
      <alignment horizontal="center"/>
    </xf>
    <xf numFmtId="0" fontId="33" fillId="0" borderId="11" xfId="0" applyFont="1" applyBorder="1" applyAlignment="1"/>
    <xf numFmtId="0" fontId="4" fillId="4" borderId="13" xfId="0" applyFont="1" applyFill="1" applyBorder="1" applyAlignment="1">
      <alignment vertical="center"/>
    </xf>
    <xf numFmtId="0" fontId="4" fillId="4" borderId="14" xfId="0" applyFont="1" applyFill="1" applyBorder="1" applyAlignment="1">
      <alignment vertical="center"/>
    </xf>
    <xf numFmtId="49" fontId="33" fillId="0" borderId="15" xfId="0" applyNumberFormat="1" applyFont="1" applyBorder="1" applyAlignment="1"/>
    <xf numFmtId="49" fontId="9" fillId="0" borderId="15" xfId="0" applyNumberFormat="1" applyFont="1" applyBorder="1" applyAlignment="1">
      <alignment horizontal="left"/>
    </xf>
    <xf numFmtId="0" fontId="9" fillId="0" borderId="15" xfId="0" applyFont="1" applyBorder="1" applyAlignment="1">
      <alignment horizontal="left"/>
    </xf>
    <xf numFmtId="0" fontId="40" fillId="0" borderId="15" xfId="0" applyFont="1" applyBorder="1" applyAlignment="1"/>
    <xf numFmtId="0" fontId="32" fillId="0" borderId="15" xfId="0" applyFont="1" applyBorder="1" applyAlignment="1">
      <alignment horizontal="left"/>
    </xf>
    <xf numFmtId="0" fontId="37" fillId="4" borderId="15" xfId="0" applyFont="1" applyFill="1" applyBorder="1" applyAlignment="1">
      <alignment horizontal="right" vertical="center"/>
    </xf>
    <xf numFmtId="49" fontId="29" fillId="4" borderId="15" xfId="0" applyNumberFormat="1" applyFont="1" applyFill="1" applyBorder="1" applyAlignment="1">
      <alignment horizontal="left" vertical="center"/>
    </xf>
    <xf numFmtId="0" fontId="9" fillId="4" borderId="15" xfId="0" applyFont="1" applyFill="1" applyBorder="1" applyAlignment="1">
      <alignment horizontal="left" vertical="center"/>
    </xf>
    <xf numFmtId="0" fontId="33" fillId="4" borderId="15" xfId="0" applyFont="1" applyFill="1" applyBorder="1" applyAlignment="1">
      <alignment vertical="center"/>
    </xf>
    <xf numFmtId="0" fontId="41" fillId="4" borderId="15" xfId="0" applyFont="1" applyFill="1" applyBorder="1" applyAlignment="1">
      <alignment vertical="center"/>
    </xf>
    <xf numFmtId="0" fontId="9" fillId="4" borderId="55" xfId="0" applyFont="1" applyFill="1" applyBorder="1" applyAlignment="1">
      <alignment vertical="center"/>
    </xf>
    <xf numFmtId="0" fontId="9" fillId="0" borderId="19" xfId="0" applyFont="1" applyBorder="1" applyAlignment="1">
      <alignment horizontal="center"/>
    </xf>
    <xf numFmtId="0" fontId="9" fillId="0" borderId="20" xfId="0" applyFont="1" applyBorder="1" applyAlignment="1">
      <alignment horizontal="center"/>
    </xf>
    <xf numFmtId="0" fontId="33" fillId="0" borderId="20" xfId="0" applyFont="1" applyBorder="1" applyAlignment="1"/>
    <xf numFmtId="49" fontId="42" fillId="0" borderId="20" xfId="0" applyNumberFormat="1" applyFont="1" applyBorder="1" applyAlignment="1">
      <alignment horizontal="left"/>
    </xf>
    <xf numFmtId="0" fontId="33" fillId="0" borderId="20" xfId="0" applyFont="1" applyBorder="1" applyAlignment="1">
      <alignment horizontal="left"/>
    </xf>
    <xf numFmtId="0" fontId="33" fillId="0" borderId="71" xfId="0" applyFont="1" applyBorder="1" applyAlignment="1"/>
    <xf numFmtId="0" fontId="33" fillId="0" borderId="92" xfId="0" applyFont="1" applyBorder="1" applyAlignment="1"/>
    <xf numFmtId="49" fontId="9" fillId="4" borderId="21" xfId="0" applyNumberFormat="1" applyFont="1" applyFill="1" applyBorder="1" applyAlignment="1">
      <alignment horizontal="center" vertical="center"/>
    </xf>
    <xf numFmtId="0" fontId="9" fillId="4" borderId="22" xfId="0" applyFont="1" applyFill="1" applyBorder="1" applyAlignment="1">
      <alignment horizontal="center" vertical="center"/>
    </xf>
    <xf numFmtId="0" fontId="33" fillId="0" borderId="55" xfId="0" applyFont="1" applyBorder="1" applyAlignment="1"/>
    <xf numFmtId="49" fontId="9" fillId="4" borderId="29" xfId="0" applyNumberFormat="1" applyFont="1" applyFill="1" applyBorder="1" applyAlignment="1">
      <alignment horizontal="center" vertical="center"/>
    </xf>
    <xf numFmtId="49" fontId="9" fillId="4" borderId="30" xfId="0" applyNumberFormat="1" applyFont="1" applyFill="1" applyBorder="1" applyAlignment="1">
      <alignment horizontal="center" vertical="center"/>
    </xf>
    <xf numFmtId="49" fontId="9" fillId="0" borderId="30" xfId="0" applyNumberFormat="1" applyFont="1" applyBorder="1" applyAlignment="1">
      <alignment horizontal="center"/>
    </xf>
    <xf numFmtId="0" fontId="33" fillId="4" borderId="30" xfId="0" applyFont="1" applyFill="1" applyBorder="1" applyAlignment="1">
      <alignment horizontal="left" vertical="center"/>
    </xf>
    <xf numFmtId="49" fontId="9" fillId="4" borderId="25" xfId="0" applyNumberFormat="1" applyFont="1" applyFill="1" applyBorder="1" applyAlignment="1">
      <alignment horizontal="center" vertical="center"/>
    </xf>
    <xf numFmtId="49" fontId="9" fillId="4" borderId="26" xfId="0" applyNumberFormat="1" applyFont="1" applyFill="1" applyBorder="1" applyAlignment="1">
      <alignment horizontal="center" vertical="center"/>
    </xf>
    <xf numFmtId="49" fontId="9" fillId="0" borderId="26" xfId="0" applyNumberFormat="1" applyFont="1" applyBorder="1" applyAlignment="1">
      <alignment horizontal="center"/>
    </xf>
    <xf numFmtId="49" fontId="9" fillId="4" borderId="23" xfId="0" applyNumberFormat="1" applyFont="1" applyFill="1" applyBorder="1" applyAlignment="1">
      <alignment horizontal="center" vertical="center"/>
    </xf>
    <xf numFmtId="49" fontId="9" fillId="4" borderId="18" xfId="0" applyNumberFormat="1" applyFont="1" applyFill="1" applyBorder="1" applyAlignment="1">
      <alignment horizontal="center" vertical="center"/>
    </xf>
    <xf numFmtId="49" fontId="23" fillId="7" borderId="21" xfId="0" applyNumberFormat="1" applyFont="1" applyFill="1" applyBorder="1" applyAlignment="1">
      <alignment horizontal="left" vertical="center"/>
    </xf>
    <xf numFmtId="49" fontId="23" fillId="7" borderId="23" xfId="0" applyNumberFormat="1" applyFont="1" applyFill="1" applyBorder="1" applyAlignment="1">
      <alignment horizontal="left" vertical="center" wrapText="1"/>
    </xf>
    <xf numFmtId="0" fontId="23" fillId="7" borderId="23" xfId="0" applyFont="1" applyFill="1" applyBorder="1" applyAlignment="1">
      <alignment vertical="center"/>
    </xf>
    <xf numFmtId="49" fontId="23" fillId="7" borderId="22" xfId="0" applyNumberFormat="1" applyFont="1" applyFill="1" applyBorder="1" applyAlignment="1">
      <alignment vertical="center"/>
    </xf>
    <xf numFmtId="49" fontId="24" fillId="7" borderId="22" xfId="0" applyNumberFormat="1" applyFont="1" applyFill="1" applyBorder="1" applyAlignment="1">
      <alignment horizontal="center" vertical="center"/>
    </xf>
    <xf numFmtId="3" fontId="29" fillId="7" borderId="23" xfId="0" applyNumberFormat="1" applyFont="1" applyFill="1" applyBorder="1" applyAlignment="1">
      <alignment vertical="center"/>
    </xf>
    <xf numFmtId="3" fontId="24" fillId="7" borderId="18" xfId="0" applyNumberFormat="1" applyFont="1" applyFill="1" applyBorder="1" applyAlignment="1">
      <alignment horizontal="right" vertical="center"/>
    </xf>
    <xf numFmtId="0" fontId="33" fillId="4" borderId="10" xfId="0" applyFont="1" applyFill="1" applyBorder="1" applyAlignment="1">
      <alignment vertical="center"/>
    </xf>
    <xf numFmtId="0" fontId="33" fillId="4" borderId="55" xfId="0" applyFont="1" applyFill="1" applyBorder="1" applyAlignment="1">
      <alignment vertical="center"/>
    </xf>
    <xf numFmtId="49" fontId="33" fillId="7" borderId="22" xfId="0" applyNumberFormat="1" applyFont="1" applyFill="1" applyBorder="1" applyAlignment="1">
      <alignment horizontal="center" vertical="center"/>
    </xf>
    <xf numFmtId="49" fontId="28" fillId="4" borderId="23" xfId="0" applyNumberFormat="1" applyFont="1" applyFill="1" applyBorder="1" applyAlignment="1">
      <alignment vertical="center"/>
    </xf>
    <xf numFmtId="49" fontId="28" fillId="4" borderId="18" xfId="0" applyNumberFormat="1" applyFont="1" applyFill="1" applyBorder="1" applyAlignment="1">
      <alignment vertical="center"/>
    </xf>
    <xf numFmtId="0" fontId="23" fillId="4" borderId="29" xfId="0" applyFont="1" applyFill="1" applyBorder="1" applyAlignment="1">
      <alignment horizontal="left" vertical="center"/>
    </xf>
    <xf numFmtId="49" fontId="23" fillId="4" borderId="22" xfId="0" applyNumberFormat="1" applyFont="1" applyFill="1" applyBorder="1" applyAlignment="1">
      <alignment horizontal="left" vertical="center"/>
    </xf>
    <xf numFmtId="0" fontId="23" fillId="4" borderId="23" xfId="0" applyFont="1" applyFill="1" applyBorder="1" applyAlignment="1">
      <alignment vertical="center"/>
    </xf>
    <xf numFmtId="49" fontId="24" fillId="4" borderId="30" xfId="0" applyNumberFormat="1" applyFont="1" applyFill="1" applyBorder="1" applyAlignment="1">
      <alignment horizontal="left" vertical="center"/>
    </xf>
    <xf numFmtId="49" fontId="24" fillId="4" borderId="30" xfId="0" applyNumberFormat="1" applyFont="1" applyFill="1" applyBorder="1" applyAlignment="1">
      <alignment horizontal="center" vertical="center"/>
    </xf>
    <xf numFmtId="3" fontId="29" fillId="4" borderId="23" xfId="0" applyNumberFormat="1" applyFont="1" applyFill="1" applyBorder="1" applyAlignment="1">
      <alignment vertical="center"/>
    </xf>
    <xf numFmtId="3" fontId="24" fillId="4" borderId="18" xfId="0" applyNumberFormat="1" applyFont="1" applyFill="1" applyBorder="1" applyAlignment="1">
      <alignment horizontal="right" vertical="center"/>
    </xf>
    <xf numFmtId="49" fontId="33" fillId="4" borderId="30" xfId="0" applyNumberFormat="1" applyFont="1" applyFill="1" applyBorder="1" applyAlignment="1">
      <alignment horizontal="center" vertical="center"/>
    </xf>
    <xf numFmtId="0" fontId="0" fillId="0" borderId="30" xfId="0" applyFont="1" applyBorder="1" applyAlignment="1"/>
    <xf numFmtId="49" fontId="23" fillId="4" borderId="23" xfId="0" applyNumberFormat="1" applyFont="1" applyFill="1" applyBorder="1" applyAlignment="1">
      <alignment horizontal="left" vertical="center"/>
    </xf>
    <xf numFmtId="3" fontId="29" fillId="10" borderId="23" xfId="0" applyNumberFormat="1" applyFont="1" applyFill="1" applyBorder="1" applyAlignment="1">
      <alignment vertical="center"/>
    </xf>
    <xf numFmtId="3" fontId="24" fillId="10" borderId="23" xfId="0" applyNumberFormat="1" applyFont="1" applyFill="1" applyBorder="1" applyAlignment="1">
      <alignment horizontal="left" vertical="center"/>
    </xf>
    <xf numFmtId="3" fontId="24" fillId="10" borderId="18" xfId="0" applyNumberFormat="1" applyFont="1" applyFill="1" applyBorder="1" applyAlignment="1">
      <alignment horizontal="left" vertical="center"/>
    </xf>
    <xf numFmtId="3" fontId="28" fillId="4" borderId="23" xfId="0" applyNumberFormat="1" applyFont="1" applyFill="1" applyBorder="1" applyAlignment="1">
      <alignment vertical="center"/>
    </xf>
    <xf numFmtId="3" fontId="28" fillId="4" borderId="18" xfId="0" applyNumberFormat="1" applyFont="1" applyFill="1" applyBorder="1" applyAlignment="1">
      <alignment vertical="center"/>
    </xf>
    <xf numFmtId="0" fontId="46" fillId="4" borderId="26" xfId="0" applyFont="1" applyFill="1" applyBorder="1" applyAlignment="1">
      <alignment horizontal="left" vertical="center"/>
    </xf>
    <xf numFmtId="49" fontId="23" fillId="4" borderId="23" xfId="0" applyNumberFormat="1" applyFont="1" applyFill="1" applyBorder="1" applyAlignment="1">
      <alignment horizontal="left" vertical="center" wrapText="1"/>
    </xf>
    <xf numFmtId="49" fontId="24" fillId="4" borderId="26" xfId="0" applyNumberFormat="1" applyFont="1" applyFill="1" applyBorder="1" applyAlignment="1">
      <alignment horizontal="left" vertical="center"/>
    </xf>
    <xf numFmtId="49" fontId="33" fillId="4" borderId="26" xfId="0" applyNumberFormat="1" applyFont="1" applyFill="1" applyBorder="1" applyAlignment="1">
      <alignment horizontal="center" vertical="center"/>
    </xf>
    <xf numFmtId="49" fontId="24" fillId="4" borderId="22" xfId="0" applyNumberFormat="1" applyFont="1" applyFill="1" applyBorder="1" applyAlignment="1">
      <alignment horizontal="left" vertical="center"/>
    </xf>
    <xf numFmtId="49" fontId="24" fillId="4" borderId="22" xfId="0" applyNumberFormat="1" applyFont="1" applyFill="1" applyBorder="1" applyAlignment="1">
      <alignment horizontal="center" vertical="center"/>
    </xf>
    <xf numFmtId="49" fontId="33" fillId="4" borderId="22" xfId="0" applyNumberFormat="1" applyFont="1" applyFill="1" applyBorder="1" applyAlignment="1">
      <alignment horizontal="center" vertical="center"/>
    </xf>
    <xf numFmtId="0" fontId="23" fillId="4" borderId="30" xfId="0" applyFont="1" applyFill="1" applyBorder="1" applyAlignment="1">
      <alignment horizontal="left" vertical="center"/>
    </xf>
    <xf numFmtId="49" fontId="24" fillId="10" borderId="23" xfId="0" applyNumberFormat="1" applyFont="1" applyFill="1" applyBorder="1" applyAlignment="1">
      <alignment horizontal="left" vertical="center"/>
    </xf>
    <xf numFmtId="49" fontId="24" fillId="10" borderId="18" xfId="0" applyNumberFormat="1" applyFont="1" applyFill="1" applyBorder="1" applyAlignment="1">
      <alignment horizontal="left" vertical="center"/>
    </xf>
    <xf numFmtId="0" fontId="23" fillId="4" borderId="25" xfId="0" applyFont="1" applyFill="1" applyBorder="1" applyAlignment="1">
      <alignment horizontal="left" vertical="center"/>
    </xf>
    <xf numFmtId="0" fontId="23" fillId="4" borderId="23" xfId="0" applyNumberFormat="1" applyFont="1" applyFill="1" applyBorder="1" applyAlignment="1">
      <alignment horizontal="left" vertical="center" wrapText="1"/>
    </xf>
    <xf numFmtId="49" fontId="24" fillId="4" borderId="26" xfId="0" applyNumberFormat="1" applyFont="1" applyFill="1" applyBorder="1" applyAlignment="1">
      <alignment horizontal="left" vertical="center" indent="1"/>
    </xf>
    <xf numFmtId="49" fontId="24" fillId="4" borderId="23" xfId="0" applyNumberFormat="1" applyFont="1" applyFill="1" applyBorder="1" applyAlignment="1">
      <alignment horizontal="left" vertical="center" indent="1"/>
    </xf>
    <xf numFmtId="0" fontId="9" fillId="4" borderId="10" xfId="0" applyFont="1" applyFill="1" applyBorder="1" applyAlignment="1">
      <alignment vertical="center"/>
    </xf>
    <xf numFmtId="0" fontId="9" fillId="4" borderId="15" xfId="0" applyFont="1" applyFill="1" applyBorder="1" applyAlignment="1">
      <alignment vertical="center"/>
    </xf>
    <xf numFmtId="49" fontId="24" fillId="4" borderId="22" xfId="0" applyNumberFormat="1" applyFont="1" applyFill="1" applyBorder="1" applyAlignment="1">
      <alignment horizontal="left" vertical="center" indent="1"/>
    </xf>
    <xf numFmtId="49" fontId="24" fillId="4" borderId="23" xfId="0" applyNumberFormat="1" applyFont="1" applyFill="1" applyBorder="1" applyAlignment="1">
      <alignment horizontal="right" vertical="center"/>
    </xf>
    <xf numFmtId="49" fontId="24" fillId="4" borderId="18" xfId="0" applyNumberFormat="1" applyFont="1" applyFill="1" applyBorder="1" applyAlignment="1">
      <alignment horizontal="right" vertical="center"/>
    </xf>
    <xf numFmtId="49" fontId="23" fillId="4" borderId="23" xfId="0" applyNumberFormat="1" applyFont="1" applyFill="1" applyBorder="1" applyAlignment="1">
      <alignment vertical="center"/>
    </xf>
    <xf numFmtId="0" fontId="23" fillId="4" borderId="26" xfId="0" applyFont="1" applyFill="1" applyBorder="1" applyAlignment="1">
      <alignment horizontal="left" vertical="center"/>
    </xf>
    <xf numFmtId="49" fontId="23" fillId="4" borderId="23" xfId="0" applyNumberFormat="1" applyFont="1" applyFill="1" applyBorder="1" applyAlignment="1">
      <alignment vertical="center" wrapText="1"/>
    </xf>
    <xf numFmtId="49" fontId="24" fillId="4" borderId="23" xfId="0" applyNumberFormat="1" applyFont="1" applyFill="1" applyBorder="1" applyAlignment="1">
      <alignment horizontal="center" vertical="center"/>
    </xf>
    <xf numFmtId="3" fontId="24" fillId="4" borderId="23" xfId="0" applyNumberFormat="1" applyFont="1" applyFill="1" applyBorder="1" applyAlignment="1">
      <alignment horizontal="left" vertical="center"/>
    </xf>
    <xf numFmtId="3" fontId="24" fillId="4" borderId="18" xfId="0" applyNumberFormat="1" applyFont="1" applyFill="1" applyBorder="1" applyAlignment="1">
      <alignment horizontal="left" vertical="center"/>
    </xf>
    <xf numFmtId="49" fontId="33" fillId="4" borderId="23" xfId="0" applyNumberFormat="1" applyFont="1" applyFill="1" applyBorder="1" applyAlignment="1">
      <alignment horizontal="center" vertical="center"/>
    </xf>
    <xf numFmtId="0" fontId="23" fillId="7" borderId="22" xfId="0" applyFont="1" applyFill="1" applyBorder="1" applyAlignment="1">
      <alignment horizontal="left" vertical="center"/>
    </xf>
    <xf numFmtId="0" fontId="23" fillId="4" borderId="23" xfId="0" applyNumberFormat="1" applyFont="1" applyFill="1" applyBorder="1" applyAlignment="1">
      <alignment horizontal="left" vertical="center"/>
    </xf>
    <xf numFmtId="49" fontId="24" fillId="4" borderId="30" xfId="0" applyNumberFormat="1" applyFont="1" applyFill="1" applyBorder="1" applyAlignment="1">
      <alignment horizontal="left" vertical="center" indent="1"/>
    </xf>
    <xf numFmtId="3" fontId="29" fillId="4" borderId="33" xfId="0" applyNumberFormat="1" applyFont="1" applyFill="1" applyBorder="1" applyAlignment="1">
      <alignment vertical="center"/>
    </xf>
    <xf numFmtId="3" fontId="29" fillId="7" borderId="93" xfId="0" applyNumberFormat="1" applyFont="1" applyFill="1" applyBorder="1" applyAlignment="1">
      <alignment vertical="center"/>
    </xf>
    <xf numFmtId="0" fontId="23" fillId="4" borderId="32" xfId="0" applyFont="1" applyFill="1" applyBorder="1" applyAlignment="1">
      <alignment horizontal="left" vertical="center"/>
    </xf>
    <xf numFmtId="0" fontId="23" fillId="4" borderId="33" xfId="0" applyNumberFormat="1" applyFont="1" applyFill="1" applyBorder="1" applyAlignment="1">
      <alignment horizontal="left" vertical="center"/>
    </xf>
    <xf numFmtId="0" fontId="23" fillId="4" borderId="35" xfId="0" applyFont="1" applyFill="1" applyBorder="1" applyAlignment="1">
      <alignment horizontal="left" vertical="center"/>
    </xf>
    <xf numFmtId="49" fontId="24" fillId="4" borderId="35" xfId="0" applyNumberFormat="1" applyFont="1" applyFill="1" applyBorder="1" applyAlignment="1">
      <alignment horizontal="left" vertical="center" indent="1"/>
    </xf>
    <xf numFmtId="49" fontId="24" fillId="4" borderId="35" xfId="0" applyNumberFormat="1" applyFont="1" applyFill="1" applyBorder="1" applyAlignment="1">
      <alignment horizontal="center" vertical="center"/>
    </xf>
    <xf numFmtId="3" fontId="24" fillId="4" borderId="33" xfId="0" applyNumberFormat="1" applyFont="1" applyFill="1" applyBorder="1" applyAlignment="1">
      <alignment horizontal="right" vertical="center"/>
    </xf>
    <xf numFmtId="3" fontId="24" fillId="4" borderId="34" xfId="0" applyNumberFormat="1" applyFont="1" applyFill="1" applyBorder="1" applyAlignment="1">
      <alignment horizontal="right" vertical="center"/>
    </xf>
    <xf numFmtId="49" fontId="33" fillId="4" borderId="35" xfId="0" applyNumberFormat="1" applyFont="1" applyFill="1" applyBorder="1" applyAlignment="1">
      <alignment horizontal="center" vertical="center"/>
    </xf>
    <xf numFmtId="3" fontId="28" fillId="4" borderId="33" xfId="0" applyNumberFormat="1" applyFont="1" applyFill="1" applyBorder="1" applyAlignment="1">
      <alignment vertical="center"/>
    </xf>
    <xf numFmtId="3" fontId="28" fillId="4" borderId="34" xfId="0" applyNumberFormat="1" applyFont="1" applyFill="1" applyBorder="1" applyAlignment="1">
      <alignment vertical="center"/>
    </xf>
    <xf numFmtId="49" fontId="33" fillId="10" borderId="36" xfId="0" applyNumberFormat="1" applyFont="1" applyFill="1" applyBorder="1" applyAlignment="1">
      <alignment horizontal="left"/>
    </xf>
    <xf numFmtId="0" fontId="33" fillId="10" borderId="37" xfId="0" applyFont="1" applyFill="1" applyBorder="1" applyAlignment="1">
      <alignment horizontal="left"/>
    </xf>
    <xf numFmtId="0" fontId="33" fillId="10" borderId="37" xfId="0" applyFont="1" applyFill="1" applyBorder="1" applyAlignment="1"/>
    <xf numFmtId="0" fontId="33" fillId="10" borderId="3" xfId="0" applyFont="1" applyFill="1" applyBorder="1" applyAlignment="1"/>
    <xf numFmtId="3" fontId="29" fillId="4" borderId="93" xfId="0" applyNumberFormat="1" applyFont="1" applyFill="1" applyBorder="1" applyAlignment="1">
      <alignment vertical="center"/>
    </xf>
    <xf numFmtId="3" fontId="29" fillId="4" borderId="4" xfId="0" applyNumberFormat="1" applyFont="1" applyFill="1" applyBorder="1" applyAlignment="1">
      <alignment vertical="center"/>
    </xf>
    <xf numFmtId="0" fontId="33" fillId="0" borderId="94" xfId="0" applyFont="1" applyBorder="1" applyAlignment="1"/>
    <xf numFmtId="49" fontId="33" fillId="0" borderId="38" xfId="0" applyNumberFormat="1" applyFont="1" applyBorder="1" applyAlignment="1">
      <alignment horizontal="left"/>
    </xf>
    <xf numFmtId="0" fontId="33" fillId="0" borderId="15" xfId="0" applyFont="1" applyBorder="1" applyAlignment="1">
      <alignment horizontal="left"/>
    </xf>
    <xf numFmtId="3" fontId="29" fillId="4" borderId="12" xfId="0" applyNumberFormat="1" applyFont="1" applyFill="1" applyBorder="1" applyAlignment="1">
      <alignment vertical="center"/>
    </xf>
    <xf numFmtId="49" fontId="33" fillId="4" borderId="38" xfId="0" applyNumberFormat="1" applyFont="1" applyFill="1" applyBorder="1" applyAlignment="1">
      <alignment vertical="center"/>
    </xf>
    <xf numFmtId="3" fontId="29" fillId="4" borderId="95" xfId="0" applyNumberFormat="1" applyFont="1" applyFill="1" applyBorder="1" applyAlignment="1">
      <alignment vertical="center"/>
    </xf>
    <xf numFmtId="0" fontId="33" fillId="0" borderId="39" xfId="0" applyFont="1" applyBorder="1" applyAlignment="1">
      <alignment horizontal="left"/>
    </xf>
    <xf numFmtId="0" fontId="33" fillId="0" borderId="40" xfId="0" applyFont="1" applyBorder="1" applyAlignment="1">
      <alignment horizontal="left"/>
    </xf>
    <xf numFmtId="0" fontId="33" fillId="0" borderId="40" xfId="0" applyFont="1" applyBorder="1" applyAlignment="1"/>
    <xf numFmtId="0" fontId="33" fillId="0" borderId="41" xfId="0" applyFont="1" applyBorder="1" applyAlignment="1"/>
    <xf numFmtId="0" fontId="0" fillId="0" borderId="0" xfId="0" applyNumberFormat="1" applyFont="1" applyAlignment="1"/>
    <xf numFmtId="0" fontId="0" fillId="4" borderId="96" xfId="0" applyFont="1" applyFill="1" applyBorder="1" applyAlignment="1"/>
    <xf numFmtId="0" fontId="47" fillId="4" borderId="97" xfId="0" applyFont="1" applyFill="1" applyBorder="1" applyAlignment="1">
      <alignment horizontal="left"/>
    </xf>
    <xf numFmtId="49" fontId="47" fillId="4" borderId="97" xfId="0" applyNumberFormat="1" applyFont="1" applyFill="1" applyBorder="1" applyAlignment="1">
      <alignment horizontal="left"/>
    </xf>
    <xf numFmtId="0" fontId="0" fillId="4" borderId="97" xfId="0" applyFont="1" applyFill="1" applyBorder="1" applyAlignment="1"/>
    <xf numFmtId="0" fontId="0" fillId="4" borderId="98" xfId="0" applyFont="1" applyFill="1" applyBorder="1" applyAlignment="1"/>
    <xf numFmtId="0" fontId="0" fillId="4" borderId="99" xfId="0" applyFont="1" applyFill="1" applyBorder="1" applyAlignment="1"/>
    <xf numFmtId="0" fontId="47" fillId="4" borderId="99" xfId="0" applyFont="1" applyFill="1" applyBorder="1" applyAlignment="1">
      <alignment horizontal="center"/>
    </xf>
    <xf numFmtId="0" fontId="48" fillId="4" borderId="1" xfId="0" applyFont="1" applyFill="1" applyBorder="1" applyAlignment="1">
      <alignment horizontal="center"/>
    </xf>
    <xf numFmtId="49" fontId="48" fillId="4" borderId="1" xfId="0" applyNumberFormat="1" applyFont="1" applyFill="1" applyBorder="1" applyAlignment="1">
      <alignment horizontal="center"/>
    </xf>
    <xf numFmtId="0" fontId="47" fillId="4" borderId="1" xfId="0" applyFont="1" applyFill="1" applyBorder="1" applyAlignment="1">
      <alignment horizontal="left"/>
    </xf>
    <xf numFmtId="49" fontId="47" fillId="4" borderId="1" xfId="0" applyNumberFormat="1" applyFont="1" applyFill="1" applyBorder="1" applyAlignment="1">
      <alignment horizontal="left"/>
    </xf>
    <xf numFmtId="49" fontId="53" fillId="4" borderId="100" xfId="0" applyNumberFormat="1" applyFont="1" applyFill="1" applyBorder="1" applyAlignment="1">
      <alignment horizontal="left"/>
    </xf>
    <xf numFmtId="0" fontId="47" fillId="4" borderId="100" xfId="0" applyFont="1" applyFill="1" applyBorder="1" applyAlignment="1">
      <alignment horizontal="center"/>
    </xf>
    <xf numFmtId="0" fontId="0" fillId="4" borderId="100" xfId="0" applyFont="1" applyFill="1" applyBorder="1" applyAlignment="1"/>
    <xf numFmtId="0" fontId="0" fillId="4" borderId="101" xfId="0" applyFont="1" applyFill="1" applyBorder="1" applyAlignment="1"/>
    <xf numFmtId="49" fontId="47" fillId="4" borderId="102" xfId="0" applyNumberFormat="1" applyFont="1" applyFill="1" applyBorder="1" applyAlignment="1">
      <alignment horizontal="center" vertical="center"/>
    </xf>
    <xf numFmtId="0" fontId="47" fillId="4" borderId="103" xfId="0" applyFont="1" applyFill="1" applyBorder="1" applyAlignment="1">
      <alignment horizontal="center" vertical="center"/>
    </xf>
    <xf numFmtId="49" fontId="47" fillId="4" borderId="103" xfId="0" applyNumberFormat="1" applyFont="1" applyFill="1" applyBorder="1" applyAlignment="1">
      <alignment horizontal="center" vertical="center"/>
    </xf>
    <xf numFmtId="0" fontId="0" fillId="4" borderId="106" xfId="0" applyFont="1" applyFill="1" applyBorder="1" applyAlignment="1"/>
    <xf numFmtId="0" fontId="0" fillId="4" borderId="107" xfId="0" applyFont="1" applyFill="1" applyBorder="1" applyAlignment="1"/>
    <xf numFmtId="0" fontId="0" fillId="4" borderId="108" xfId="0" applyFont="1" applyFill="1" applyBorder="1" applyAlignment="1"/>
    <xf numFmtId="49" fontId="47" fillId="4" borderId="114" xfId="0" applyNumberFormat="1" applyFont="1" applyFill="1" applyBorder="1" applyAlignment="1">
      <alignment horizontal="center" vertical="center"/>
    </xf>
    <xf numFmtId="49" fontId="47" fillId="4" borderId="108" xfId="0" applyNumberFormat="1" applyFont="1" applyFill="1" applyBorder="1" applyAlignment="1">
      <alignment horizontal="center" vertical="center"/>
    </xf>
    <xf numFmtId="49" fontId="54" fillId="4" borderId="23" xfId="0" applyNumberFormat="1" applyFont="1" applyFill="1" applyBorder="1" applyAlignment="1">
      <alignment horizontal="left" vertical="center" wrapText="1"/>
    </xf>
    <xf numFmtId="49" fontId="54" fillId="4" borderId="23" xfId="0" applyNumberFormat="1" applyFont="1" applyFill="1" applyBorder="1" applyAlignment="1">
      <alignment horizontal="center" vertical="center" wrapText="1"/>
    </xf>
    <xf numFmtId="49" fontId="54" fillId="4" borderId="18" xfId="0" applyNumberFormat="1" applyFont="1" applyFill="1" applyBorder="1" applyAlignment="1">
      <alignment horizontal="center" vertical="center" wrapText="1"/>
    </xf>
    <xf numFmtId="0" fontId="47" fillId="4" borderId="108" xfId="0" applyFont="1" applyFill="1" applyBorder="1" applyAlignment="1">
      <alignment horizontal="center" vertical="center"/>
    </xf>
    <xf numFmtId="49" fontId="47" fillId="4" borderId="103" xfId="0" applyNumberFormat="1" applyFont="1" applyFill="1" applyBorder="1" applyAlignment="1">
      <alignment horizontal="center" vertical="center" wrapText="1"/>
    </xf>
    <xf numFmtId="49" fontId="47" fillId="4" borderId="115" xfId="0" applyNumberFormat="1" applyFont="1" applyFill="1" applyBorder="1" applyAlignment="1">
      <alignment horizontal="center" vertical="center" wrapText="1"/>
    </xf>
    <xf numFmtId="0" fontId="0" fillId="4" borderId="116" xfId="0" applyFont="1" applyFill="1" applyBorder="1" applyAlignment="1"/>
    <xf numFmtId="49" fontId="47" fillId="4" borderId="117" xfId="0" applyNumberFormat="1" applyFont="1" applyFill="1" applyBorder="1" applyAlignment="1">
      <alignment horizontal="center" vertical="center"/>
    </xf>
    <xf numFmtId="49" fontId="47" fillId="4" borderId="118" xfId="0" applyNumberFormat="1" applyFont="1" applyFill="1" applyBorder="1" applyAlignment="1">
      <alignment horizontal="center"/>
    </xf>
    <xf numFmtId="0" fontId="0" fillId="4" borderId="118" xfId="0" applyFont="1" applyFill="1" applyBorder="1" applyAlignment="1"/>
    <xf numFmtId="49" fontId="47" fillId="4" borderId="118" xfId="0" applyNumberFormat="1" applyFont="1" applyFill="1" applyBorder="1" applyAlignment="1">
      <alignment horizontal="center" vertical="center" wrapText="1"/>
    </xf>
    <xf numFmtId="49" fontId="0" fillId="4" borderId="23" xfId="0" applyNumberFormat="1" applyFont="1" applyFill="1" applyBorder="1" applyAlignment="1"/>
    <xf numFmtId="49" fontId="56" fillId="4" borderId="119" xfId="0" applyNumberFormat="1" applyFont="1" applyFill="1" applyBorder="1" applyAlignment="1">
      <alignment horizontal="left" vertical="center"/>
    </xf>
    <xf numFmtId="49" fontId="56" fillId="4" borderId="6" xfId="0" applyNumberFormat="1" applyFont="1" applyFill="1" applyBorder="1" applyAlignment="1">
      <alignment horizontal="center" vertical="center"/>
    </xf>
    <xf numFmtId="2" fontId="58" fillId="4" borderId="93" xfId="0" applyNumberFormat="1" applyFont="1" applyFill="1" applyBorder="1" applyAlignment="1">
      <alignment horizontal="center" vertical="top"/>
    </xf>
    <xf numFmtId="0" fontId="58" fillId="6" borderId="87" xfId="0" applyFont="1" applyFill="1" applyBorder="1" applyAlignment="1">
      <alignment horizontal="center" vertical="top"/>
    </xf>
    <xf numFmtId="0" fontId="56" fillId="4" borderId="93" xfId="0" applyFont="1" applyFill="1" applyBorder="1" applyAlignment="1">
      <alignment horizontal="left" vertical="top" wrapText="1"/>
    </xf>
    <xf numFmtId="0" fontId="58" fillId="6" borderId="120" xfId="0" applyFont="1" applyFill="1" applyBorder="1" applyAlignment="1">
      <alignment horizontal="center" vertical="top"/>
    </xf>
    <xf numFmtId="0" fontId="0" fillId="4" borderId="121" xfId="0" applyFont="1" applyFill="1" applyBorder="1" applyAlignment="1"/>
    <xf numFmtId="49" fontId="56" fillId="4" borderId="114" xfId="0" applyNumberFormat="1" applyFont="1" applyFill="1" applyBorder="1" applyAlignment="1">
      <alignment horizontal="left" vertical="center"/>
    </xf>
    <xf numFmtId="49" fontId="56" fillId="4" borderId="18" xfId="0" applyNumberFormat="1" applyFont="1" applyFill="1" applyBorder="1" applyAlignment="1">
      <alignment horizontal="center" vertical="center"/>
    </xf>
    <xf numFmtId="2" fontId="58" fillId="4" borderId="23" xfId="0" applyNumberFormat="1" applyFont="1" applyFill="1" applyBorder="1" applyAlignment="1">
      <alignment horizontal="center" vertical="top"/>
    </xf>
    <xf numFmtId="0" fontId="58" fillId="6" borderId="30" xfId="0" applyFont="1" applyFill="1" applyBorder="1" applyAlignment="1">
      <alignment horizontal="center" vertical="top"/>
    </xf>
    <xf numFmtId="0" fontId="56" fillId="4" borderId="23" xfId="0" applyFont="1" applyFill="1" applyBorder="1" applyAlignment="1">
      <alignment horizontal="left" vertical="top" wrapText="1"/>
    </xf>
    <xf numFmtId="2" fontId="58" fillId="6" borderId="76" xfId="0" applyNumberFormat="1" applyFont="1" applyFill="1" applyBorder="1" applyAlignment="1">
      <alignment horizontal="center" vertical="top"/>
    </xf>
    <xf numFmtId="0" fontId="0" fillId="4" borderId="31" xfId="0" applyFont="1" applyFill="1" applyBorder="1" applyAlignment="1"/>
    <xf numFmtId="49" fontId="56" fillId="4" borderId="115" xfId="0" applyNumberFormat="1" applyFont="1" applyFill="1" applyBorder="1" applyAlignment="1">
      <alignment horizontal="center" vertical="center"/>
    </xf>
    <xf numFmtId="2" fontId="58" fillId="4" borderId="103" xfId="0" applyNumberFormat="1" applyFont="1" applyFill="1" applyBorder="1" applyAlignment="1">
      <alignment horizontal="center" vertical="top"/>
    </xf>
    <xf numFmtId="49" fontId="56" fillId="4" borderId="23" xfId="0" applyNumberFormat="1" applyFont="1" applyFill="1" applyBorder="1" applyAlignment="1">
      <alignment horizontal="left" vertical="top" wrapText="1"/>
    </xf>
    <xf numFmtId="2" fontId="56" fillId="6" borderId="76" xfId="0" applyNumberFormat="1" applyFont="1" applyFill="1" applyBorder="1" applyAlignment="1">
      <alignment horizontal="center" vertical="top"/>
    </xf>
    <xf numFmtId="49" fontId="0" fillId="4" borderId="31" xfId="0" applyNumberFormat="1" applyFont="1" applyFill="1" applyBorder="1" applyAlignment="1"/>
    <xf numFmtId="2" fontId="56" fillId="4" borderId="122" xfId="0" applyNumberFormat="1" applyFont="1" applyFill="1" applyBorder="1" applyAlignment="1">
      <alignment horizontal="center" vertical="center"/>
    </xf>
    <xf numFmtId="0" fontId="56" fillId="4" borderId="114" xfId="0" applyFont="1" applyFill="1" applyBorder="1" applyAlignment="1">
      <alignment horizontal="left" vertical="center"/>
    </xf>
    <xf numFmtId="2" fontId="58" fillId="4" borderId="123" xfId="0" applyNumberFormat="1" applyFont="1" applyFill="1" applyBorder="1" applyAlignment="1">
      <alignment horizontal="center" vertical="top"/>
    </xf>
    <xf numFmtId="0" fontId="56" fillId="4" borderId="122" xfId="0" applyFont="1" applyFill="1" applyBorder="1" applyAlignment="1">
      <alignment horizontal="center" vertical="center"/>
    </xf>
    <xf numFmtId="0" fontId="58" fillId="6" borderId="76" xfId="0" applyFont="1" applyFill="1" applyBorder="1" applyAlignment="1">
      <alignment horizontal="center" vertical="top"/>
    </xf>
    <xf numFmtId="2" fontId="56" fillId="4" borderId="23" xfId="0" applyNumberFormat="1" applyFont="1" applyFill="1" applyBorder="1" applyAlignment="1">
      <alignment horizontal="left" vertical="top" wrapText="1"/>
    </xf>
    <xf numFmtId="0" fontId="56" fillId="4" borderId="18" xfId="0" applyFont="1" applyFill="1" applyBorder="1" applyAlignment="1">
      <alignment horizontal="center" vertical="center"/>
    </xf>
    <xf numFmtId="49" fontId="0" fillId="4" borderId="31" xfId="0" applyNumberFormat="1" applyFont="1" applyFill="1" applyBorder="1" applyAlignment="1">
      <alignment wrapText="1"/>
    </xf>
    <xf numFmtId="0" fontId="56" fillId="4" borderId="23" xfId="0" applyNumberFormat="1" applyFont="1" applyFill="1" applyBorder="1" applyAlignment="1">
      <alignment horizontal="left" vertical="top" wrapText="1"/>
    </xf>
    <xf numFmtId="0" fontId="56" fillId="6" borderId="30" xfId="0" applyFont="1" applyFill="1" applyBorder="1" applyAlignment="1">
      <alignment horizontal="center" vertical="top"/>
    </xf>
    <xf numFmtId="0" fontId="56" fillId="6" borderId="76" xfId="0" applyFont="1" applyFill="1" applyBorder="1" applyAlignment="1">
      <alignment horizontal="center" vertical="top"/>
    </xf>
    <xf numFmtId="0" fontId="0" fillId="4" borderId="31" xfId="0" applyFont="1" applyFill="1" applyBorder="1" applyAlignment="1">
      <alignment vertical="top"/>
    </xf>
    <xf numFmtId="49" fontId="56" fillId="4" borderId="117" xfId="0" applyNumberFormat="1" applyFont="1" applyFill="1" applyBorder="1" applyAlignment="1">
      <alignment horizontal="left" vertical="center"/>
    </xf>
    <xf numFmtId="49" fontId="56" fillId="4" borderId="34" xfId="0" applyNumberFormat="1" applyFont="1" applyFill="1" applyBorder="1" applyAlignment="1">
      <alignment horizontal="center" vertical="center"/>
    </xf>
    <xf numFmtId="2" fontId="58" fillId="4" borderId="33" xfId="0" applyNumberFormat="1" applyFont="1" applyFill="1" applyBorder="1" applyAlignment="1">
      <alignment horizontal="center" vertical="top"/>
    </xf>
    <xf numFmtId="0" fontId="58" fillId="6" borderId="35" xfId="0" applyFont="1" applyFill="1" applyBorder="1" applyAlignment="1">
      <alignment horizontal="center" vertical="top"/>
    </xf>
    <xf numFmtId="0" fontId="56" fillId="6" borderId="35" xfId="0" applyFont="1" applyFill="1" applyBorder="1" applyAlignment="1">
      <alignment horizontal="center" vertical="top"/>
    </xf>
    <xf numFmtId="0" fontId="56" fillId="4" borderId="33" xfId="0" applyNumberFormat="1" applyFont="1" applyFill="1" applyBorder="1" applyAlignment="1">
      <alignment horizontal="left" vertical="top" wrapText="1"/>
    </xf>
    <xf numFmtId="0" fontId="56" fillId="6" borderId="82" xfId="0" applyFont="1" applyFill="1" applyBorder="1" applyAlignment="1">
      <alignment horizontal="center" vertical="top"/>
    </xf>
    <xf numFmtId="49" fontId="56" fillId="4" borderId="124" xfId="0" applyNumberFormat="1" applyFont="1" applyFill="1" applyBorder="1" applyAlignment="1">
      <alignment horizontal="left" vertical="center"/>
    </xf>
    <xf numFmtId="0" fontId="56" fillId="4" borderId="93" xfId="0" applyFont="1" applyFill="1" applyBorder="1" applyAlignment="1">
      <alignment horizontal="center" vertical="top"/>
    </xf>
    <xf numFmtId="0" fontId="56" fillId="4" borderId="93" xfId="0" applyNumberFormat="1" applyFont="1" applyFill="1" applyBorder="1" applyAlignment="1">
      <alignment horizontal="left" vertical="top" wrapText="1"/>
    </xf>
    <xf numFmtId="0" fontId="56" fillId="4" borderId="6" xfId="0" applyFont="1" applyFill="1" applyBorder="1" applyAlignment="1">
      <alignment horizontal="left" vertical="top" wrapText="1"/>
    </xf>
    <xf numFmtId="49" fontId="0" fillId="4" borderId="31" xfId="0" applyNumberFormat="1" applyFont="1" applyFill="1" applyBorder="1" applyAlignment="1">
      <alignment vertical="top"/>
    </xf>
    <xf numFmtId="49" fontId="56" fillId="4" borderId="102" xfId="0" applyNumberFormat="1" applyFont="1" applyFill="1" applyBorder="1" applyAlignment="1">
      <alignment horizontal="left" vertical="center"/>
    </xf>
    <xf numFmtId="49" fontId="56" fillId="4" borderId="31" xfId="0" applyNumberFormat="1" applyFont="1" applyFill="1" applyBorder="1" applyAlignment="1">
      <alignment horizontal="left" vertical="center"/>
    </xf>
    <xf numFmtId="0" fontId="56" fillId="4" borderId="23" xfId="0" applyFont="1" applyFill="1" applyBorder="1" applyAlignment="1">
      <alignment horizontal="center" vertical="top"/>
    </xf>
    <xf numFmtId="0" fontId="56" fillId="4" borderId="18" xfId="0" applyFont="1" applyFill="1" applyBorder="1" applyAlignment="1">
      <alignment horizontal="left" vertical="top" wrapText="1"/>
    </xf>
    <xf numFmtId="2" fontId="56" fillId="4" borderId="103" xfId="0" applyNumberFormat="1" applyFont="1" applyFill="1" applyBorder="1" applyAlignment="1">
      <alignment horizontal="center" vertical="top"/>
    </xf>
    <xf numFmtId="167" fontId="56" fillId="4" borderId="23" xfId="0" applyNumberFormat="1" applyFont="1" applyFill="1" applyBorder="1" applyAlignment="1">
      <alignment horizontal="center" vertical="top"/>
    </xf>
    <xf numFmtId="0" fontId="56" fillId="4" borderId="18" xfId="0" applyNumberFormat="1" applyFont="1" applyFill="1" applyBorder="1" applyAlignment="1">
      <alignment horizontal="left" vertical="top" wrapText="1"/>
    </xf>
    <xf numFmtId="0" fontId="56" fillId="4" borderId="125" xfId="0" applyFont="1" applyFill="1" applyBorder="1" applyAlignment="1">
      <alignment horizontal="center" vertical="center"/>
    </xf>
    <xf numFmtId="2" fontId="56" fillId="4" borderId="108" xfId="0" applyNumberFormat="1" applyFont="1" applyFill="1" applyBorder="1" applyAlignment="1">
      <alignment horizontal="center" vertical="top"/>
    </xf>
    <xf numFmtId="0" fontId="56" fillId="4" borderId="103" xfId="0" applyFont="1" applyFill="1" applyBorder="1" applyAlignment="1">
      <alignment horizontal="center" vertical="top"/>
    </xf>
    <xf numFmtId="168" fontId="56" fillId="4" borderId="18" xfId="0" applyNumberFormat="1" applyFont="1" applyFill="1" applyBorder="1" applyAlignment="1">
      <alignment horizontal="left" vertical="top" wrapText="1"/>
    </xf>
    <xf numFmtId="0" fontId="56" fillId="4" borderId="126" xfId="0" applyFont="1" applyFill="1" applyBorder="1" applyAlignment="1">
      <alignment horizontal="left" vertical="center"/>
    </xf>
    <xf numFmtId="2" fontId="56" fillId="4" borderId="123" xfId="0" applyNumberFormat="1" applyFont="1" applyFill="1" applyBorder="1" applyAlignment="1">
      <alignment horizontal="center" vertical="top"/>
    </xf>
    <xf numFmtId="0" fontId="56" fillId="4" borderId="123" xfId="0" applyFont="1" applyFill="1" applyBorder="1" applyAlignment="1">
      <alignment horizontal="center" vertical="top"/>
    </xf>
    <xf numFmtId="49" fontId="56" fillId="4" borderId="126" xfId="0" applyNumberFormat="1" applyFont="1" applyFill="1" applyBorder="1" applyAlignment="1">
      <alignment horizontal="left" vertical="center"/>
    </xf>
    <xf numFmtId="0" fontId="58" fillId="6" borderId="26" xfId="0" applyFont="1" applyFill="1" applyBorder="1" applyAlignment="1">
      <alignment horizontal="center" vertical="top"/>
    </xf>
    <xf numFmtId="2" fontId="56" fillId="4" borderId="18" xfId="0" applyNumberFormat="1" applyFont="1" applyFill="1" applyBorder="1" applyAlignment="1">
      <alignment horizontal="left" vertical="top" wrapText="1"/>
    </xf>
    <xf numFmtId="2" fontId="56" fillId="4" borderId="23" xfId="0" applyNumberFormat="1" applyFont="1" applyFill="1" applyBorder="1" applyAlignment="1">
      <alignment horizontal="center" vertical="top"/>
    </xf>
    <xf numFmtId="0" fontId="58" fillId="6" borderId="23" xfId="0" applyFont="1" applyFill="1" applyBorder="1" applyAlignment="1">
      <alignment horizontal="center" vertical="top"/>
    </xf>
    <xf numFmtId="2" fontId="56" fillId="4" borderId="33" xfId="0" applyNumberFormat="1" applyFont="1" applyFill="1" applyBorder="1" applyAlignment="1">
      <alignment horizontal="center" vertical="top"/>
    </xf>
    <xf numFmtId="0" fontId="58" fillId="6" borderId="33" xfId="0" applyFont="1" applyFill="1" applyBorder="1" applyAlignment="1">
      <alignment horizontal="center" vertical="top"/>
    </xf>
    <xf numFmtId="0" fontId="56" fillId="4" borderId="33" xfId="0" applyFont="1" applyFill="1" applyBorder="1" applyAlignment="1">
      <alignment horizontal="center" vertical="top"/>
    </xf>
    <xf numFmtId="2" fontId="56" fillId="4" borderId="34" xfId="0" applyNumberFormat="1" applyFont="1" applyFill="1" applyBorder="1" applyAlignment="1">
      <alignment horizontal="left" vertical="top" wrapText="1"/>
    </xf>
    <xf numFmtId="49" fontId="56" fillId="4" borderId="93" xfId="0" applyNumberFormat="1" applyFont="1" applyFill="1" applyBorder="1" applyAlignment="1">
      <alignment horizontal="center" vertical="top"/>
    </xf>
    <xf numFmtId="49" fontId="56" fillId="4" borderId="18" xfId="0" applyNumberFormat="1" applyFont="1" applyFill="1" applyBorder="1" applyAlignment="1">
      <alignment horizontal="left" vertical="top" wrapText="1"/>
    </xf>
    <xf numFmtId="2" fontId="58" fillId="4" borderId="108" xfId="0" applyNumberFormat="1" applyFont="1" applyFill="1" applyBorder="1" applyAlignment="1">
      <alignment horizontal="center" vertical="top"/>
    </xf>
    <xf numFmtId="0" fontId="56" fillId="4" borderId="108" xfId="0" applyFont="1" applyFill="1" applyBorder="1" applyAlignment="1">
      <alignment horizontal="center" vertical="top"/>
    </xf>
    <xf numFmtId="49" fontId="56" fillId="4" borderId="103" xfId="0" applyNumberFormat="1" applyFont="1" applyFill="1" applyBorder="1" applyAlignment="1">
      <alignment horizontal="left" vertical="top" wrapText="1"/>
    </xf>
    <xf numFmtId="0" fontId="56" fillId="4" borderId="123" xfId="0" applyFont="1" applyFill="1" applyBorder="1" applyAlignment="1">
      <alignment horizontal="left" vertical="top" wrapText="1"/>
    </xf>
    <xf numFmtId="49" fontId="56" fillId="4" borderId="127" xfId="0" applyNumberFormat="1" applyFont="1" applyFill="1" applyBorder="1" applyAlignment="1">
      <alignment horizontal="left" vertical="center"/>
    </xf>
    <xf numFmtId="2" fontId="58" fillId="4" borderId="33" xfId="0" applyNumberFormat="1" applyFont="1" applyFill="1" applyBorder="1" applyAlignment="1">
      <alignment horizontal="center" vertical="top" wrapText="1"/>
    </xf>
    <xf numFmtId="0" fontId="58" fillId="6" borderId="33" xfId="0" applyFont="1" applyFill="1" applyBorder="1" applyAlignment="1">
      <alignment horizontal="center" vertical="top" wrapText="1"/>
    </xf>
    <xf numFmtId="0" fontId="56" fillId="4" borderId="33" xfId="0" applyFont="1" applyFill="1" applyBorder="1" applyAlignment="1">
      <alignment horizontal="center" vertical="top" wrapText="1"/>
    </xf>
    <xf numFmtId="0" fontId="56" fillId="4" borderId="34" xfId="0" applyFont="1" applyFill="1" applyBorder="1" applyAlignment="1">
      <alignment horizontal="left" vertical="top" wrapText="1"/>
    </xf>
    <xf numFmtId="0" fontId="56" fillId="4" borderId="93" xfId="0" applyNumberFormat="1" applyFont="1" applyFill="1" applyBorder="1" applyAlignment="1">
      <alignment horizontal="center" vertical="top"/>
    </xf>
    <xf numFmtId="0" fontId="0" fillId="4" borderId="103" xfId="0" applyNumberFormat="1" applyFont="1" applyFill="1" applyBorder="1" applyAlignment="1">
      <alignment vertical="top"/>
    </xf>
    <xf numFmtId="0" fontId="0" fillId="4" borderId="123" xfId="0" applyFont="1" applyFill="1" applyBorder="1" applyAlignment="1">
      <alignment vertical="top"/>
    </xf>
    <xf numFmtId="0" fontId="58" fillId="4" borderId="123" xfId="0" applyFont="1" applyFill="1" applyBorder="1" applyAlignment="1">
      <alignment horizontal="center" vertical="top"/>
    </xf>
    <xf numFmtId="0" fontId="58" fillId="4" borderId="33" xfId="0" applyFont="1" applyFill="1" applyBorder="1" applyAlignment="1">
      <alignment horizontal="center" vertical="top"/>
    </xf>
    <xf numFmtId="0" fontId="56" fillId="4" borderId="33" xfId="0" applyFont="1" applyFill="1" applyBorder="1" applyAlignment="1">
      <alignment horizontal="left" vertical="top" wrapText="1"/>
    </xf>
    <xf numFmtId="2" fontId="58" fillId="6" borderId="93" xfId="0" applyNumberFormat="1" applyFont="1" applyFill="1" applyBorder="1" applyAlignment="1">
      <alignment horizontal="center" vertical="top"/>
    </xf>
    <xf numFmtId="0" fontId="58" fillId="6" borderId="93" xfId="0" applyFont="1" applyFill="1" applyBorder="1" applyAlignment="1">
      <alignment horizontal="center" vertical="top"/>
    </xf>
    <xf numFmtId="0" fontId="56" fillId="4" borderId="23" xfId="0" applyNumberFormat="1" applyFont="1" applyFill="1" applyBorder="1" applyAlignment="1">
      <alignment horizontal="center" vertical="top"/>
    </xf>
    <xf numFmtId="49" fontId="56" fillId="4" borderId="23" xfId="0" applyNumberFormat="1" applyFont="1" applyFill="1" applyBorder="1" applyAlignment="1">
      <alignment horizontal="center" vertical="top"/>
    </xf>
    <xf numFmtId="49" fontId="59" fillId="4" borderId="31" xfId="0" applyNumberFormat="1" applyFont="1" applyFill="1" applyBorder="1" applyAlignment="1">
      <alignment horizontal="left" vertical="top"/>
    </xf>
    <xf numFmtId="49" fontId="59" fillId="4" borderId="31" xfId="0" applyNumberFormat="1" applyFont="1" applyFill="1" applyBorder="1" applyAlignment="1">
      <alignment horizontal="left" vertical="center"/>
    </xf>
    <xf numFmtId="2" fontId="58" fillId="4" borderId="23" xfId="0" applyNumberFormat="1" applyFont="1" applyFill="1" applyBorder="1" applyAlignment="1">
      <alignment horizontal="center" vertical="top" wrapText="1"/>
    </xf>
    <xf numFmtId="0" fontId="58" fillId="4" borderId="23" xfId="0" applyFont="1" applyFill="1" applyBorder="1" applyAlignment="1">
      <alignment horizontal="center" vertical="top"/>
    </xf>
    <xf numFmtId="0" fontId="56" fillId="4" borderId="23" xfId="0" applyFont="1" applyFill="1" applyBorder="1" applyAlignment="1">
      <alignment horizontal="center" vertical="top" wrapText="1"/>
    </xf>
    <xf numFmtId="49" fontId="58" fillId="4" borderId="23" xfId="0" applyNumberFormat="1" applyFont="1" applyFill="1" applyBorder="1" applyAlignment="1">
      <alignment horizontal="center" vertical="top"/>
    </xf>
    <xf numFmtId="2" fontId="58" fillId="6" borderId="23" xfId="0" applyNumberFormat="1" applyFont="1" applyFill="1" applyBorder="1" applyAlignment="1">
      <alignment horizontal="center" vertical="top"/>
    </xf>
    <xf numFmtId="0" fontId="56" fillId="4" borderId="33" xfId="0" applyNumberFormat="1" applyFont="1" applyFill="1" applyBorder="1" applyAlignment="1">
      <alignment horizontal="center" vertical="top"/>
    </xf>
    <xf numFmtId="0" fontId="56" fillId="4" borderId="34" xfId="0" applyNumberFormat="1" applyFont="1" applyFill="1" applyBorder="1" applyAlignment="1">
      <alignment horizontal="left" vertical="top" wrapText="1"/>
    </xf>
    <xf numFmtId="2" fontId="58" fillId="6" borderId="87" xfId="0" applyNumberFormat="1" applyFont="1" applyFill="1" applyBorder="1" applyAlignment="1">
      <alignment horizontal="center" vertical="top" wrapText="1"/>
    </xf>
    <xf numFmtId="0" fontId="58" fillId="6" borderId="87" xfId="0" applyFont="1" applyFill="1" applyBorder="1" applyAlignment="1">
      <alignment horizontal="center" vertical="top" wrapText="1"/>
    </xf>
    <xf numFmtId="0" fontId="56" fillId="4" borderId="93" xfId="0" applyNumberFormat="1" applyFont="1" applyFill="1" applyBorder="1" applyAlignment="1">
      <alignment horizontal="center" vertical="top" wrapText="1"/>
    </xf>
    <xf numFmtId="0" fontId="56" fillId="6" borderId="87" xfId="0" applyFont="1" applyFill="1" applyBorder="1" applyAlignment="1">
      <alignment horizontal="left" vertical="top" wrapText="1"/>
    </xf>
    <xf numFmtId="0" fontId="56" fillId="4" borderId="6" xfId="0" applyNumberFormat="1" applyFont="1" applyFill="1" applyBorder="1" applyAlignment="1">
      <alignment horizontal="left" vertical="top" wrapText="1"/>
    </xf>
    <xf numFmtId="2" fontId="58" fillId="6" borderId="30" xfId="0" applyNumberFormat="1" applyFont="1" applyFill="1" applyBorder="1" applyAlignment="1">
      <alignment horizontal="center" vertical="top"/>
    </xf>
    <xf numFmtId="0" fontId="56" fillId="6" borderId="30" xfId="0" applyFont="1" applyFill="1" applyBorder="1" applyAlignment="1">
      <alignment horizontal="left" vertical="top" wrapText="1"/>
    </xf>
    <xf numFmtId="0" fontId="56" fillId="4" borderId="121" xfId="0" applyFont="1" applyFill="1" applyBorder="1" applyAlignment="1">
      <alignment horizontal="left" vertical="top" wrapText="1"/>
    </xf>
    <xf numFmtId="2" fontId="58" fillId="6" borderId="35" xfId="0" applyNumberFormat="1" applyFont="1" applyFill="1" applyBorder="1" applyAlignment="1">
      <alignment horizontal="center" vertical="top"/>
    </xf>
    <xf numFmtId="0" fontId="56" fillId="6" borderId="35" xfId="0" applyFont="1" applyFill="1" applyBorder="1" applyAlignment="1">
      <alignment horizontal="left" vertical="top" wrapText="1"/>
    </xf>
    <xf numFmtId="2" fontId="58" fillId="6" borderId="87" xfId="0" applyNumberFormat="1" applyFont="1" applyFill="1" applyBorder="1" applyAlignment="1">
      <alignment horizontal="center" vertical="top"/>
    </xf>
    <xf numFmtId="49" fontId="56" fillId="4" borderId="34" xfId="0" applyNumberFormat="1" applyFont="1" applyFill="1" applyBorder="1" applyAlignment="1">
      <alignment horizontal="left" vertical="top" wrapText="1"/>
    </xf>
    <xf numFmtId="2" fontId="58" fillId="6" borderId="30" xfId="0" applyNumberFormat="1" applyFont="1" applyFill="1" applyBorder="1" applyAlignment="1">
      <alignment horizontal="center" vertical="top" wrapText="1"/>
    </xf>
    <xf numFmtId="0" fontId="58" fillId="6" borderId="30" xfId="0" applyFont="1" applyFill="1" applyBorder="1" applyAlignment="1">
      <alignment horizontal="center" vertical="top" wrapText="1"/>
    </xf>
    <xf numFmtId="0" fontId="58" fillId="4" borderId="23" xfId="0" applyFont="1" applyFill="1" applyBorder="1" applyAlignment="1">
      <alignment horizontal="center" vertical="top" wrapText="1"/>
    </xf>
    <xf numFmtId="2" fontId="58" fillId="6" borderId="35" xfId="0" applyNumberFormat="1" applyFont="1" applyFill="1" applyBorder="1" applyAlignment="1">
      <alignment horizontal="center" vertical="top" wrapText="1"/>
    </xf>
    <xf numFmtId="0" fontId="58" fillId="6" borderId="35" xfId="0" applyFont="1" applyFill="1" applyBorder="1" applyAlignment="1">
      <alignment horizontal="center" vertical="top" wrapText="1"/>
    </xf>
    <xf numFmtId="0" fontId="58" fillId="4" borderId="33" xfId="0" applyFont="1" applyFill="1" applyBorder="1" applyAlignment="1">
      <alignment horizontal="center" vertical="top" wrapText="1"/>
    </xf>
    <xf numFmtId="0" fontId="56" fillId="6" borderId="26" xfId="0" applyFont="1" applyFill="1" applyBorder="1" applyAlignment="1">
      <alignment horizontal="left" vertical="top" wrapText="1"/>
    </xf>
    <xf numFmtId="49" fontId="47" fillId="4" borderId="97" xfId="0" applyNumberFormat="1" applyFont="1" applyFill="1" applyBorder="1" applyAlignment="1">
      <alignment horizontal="left" vertical="top"/>
    </xf>
    <xf numFmtId="0" fontId="59" fillId="4" borderId="97" xfId="0" applyFont="1" applyFill="1" applyBorder="1" applyAlignment="1">
      <alignment horizontal="left" vertical="top"/>
    </xf>
    <xf numFmtId="0" fontId="47" fillId="4" borderId="97" xfId="0" applyFont="1" applyFill="1" applyBorder="1" applyAlignment="1">
      <alignment horizontal="left" vertical="top"/>
    </xf>
    <xf numFmtId="0" fontId="59" fillId="4" borderId="105" xfId="0" applyFont="1" applyFill="1" applyBorder="1" applyAlignment="1">
      <alignment horizontal="left" vertical="top"/>
    </xf>
    <xf numFmtId="0" fontId="0" fillId="4" borderId="105" xfId="0" applyFont="1" applyFill="1" applyBorder="1" applyAlignment="1"/>
    <xf numFmtId="49" fontId="47" fillId="4" borderId="1" xfId="0" applyNumberFormat="1" applyFont="1" applyFill="1" applyBorder="1" applyAlignment="1">
      <alignment horizontal="left" vertical="top" wrapText="1"/>
    </xf>
    <xf numFmtId="0" fontId="59" fillId="4" borderId="1" xfId="0" applyFont="1" applyFill="1" applyBorder="1" applyAlignment="1">
      <alignment horizontal="left" vertical="top"/>
    </xf>
    <xf numFmtId="0" fontId="59" fillId="4" borderId="100" xfId="0" applyFont="1" applyFill="1" applyBorder="1" applyAlignment="1">
      <alignment horizontal="left" vertical="top"/>
    </xf>
    <xf numFmtId="49" fontId="59" fillId="4" borderId="1" xfId="0" applyNumberFormat="1" applyFont="1" applyFill="1" applyBorder="1" applyAlignment="1">
      <alignment horizontal="left" vertical="top"/>
    </xf>
    <xf numFmtId="49" fontId="47" fillId="4" borderId="23" xfId="0" applyNumberFormat="1" applyFont="1" applyFill="1" applyBorder="1" applyAlignment="1">
      <alignment horizontal="center" vertical="top"/>
    </xf>
    <xf numFmtId="0" fontId="0" fillId="4" borderId="128" xfId="0" applyFont="1" applyFill="1" applyBorder="1" applyAlignment="1">
      <alignment wrapText="1"/>
    </xf>
    <xf numFmtId="0" fontId="0" fillId="4" borderId="1" xfId="0" applyFont="1" applyFill="1" applyBorder="1" applyAlignment="1">
      <alignment vertical="top"/>
    </xf>
    <xf numFmtId="49" fontId="59" fillId="4" borderId="23" xfId="0" applyNumberFormat="1" applyFont="1" applyFill="1" applyBorder="1" applyAlignment="1">
      <alignment horizontal="right"/>
    </xf>
    <xf numFmtId="49" fontId="47" fillId="4" borderId="23" xfId="0" applyNumberFormat="1" applyFont="1" applyFill="1" applyBorder="1" applyAlignment="1">
      <alignment horizontal="right"/>
    </xf>
    <xf numFmtId="0" fontId="47" fillId="4" borderId="23" xfId="0" applyFont="1" applyFill="1" applyBorder="1" applyAlignment="1">
      <alignment horizontal="right"/>
    </xf>
    <xf numFmtId="167" fontId="47" fillId="4" borderId="128" xfId="0" applyNumberFormat="1" applyFont="1" applyFill="1" applyBorder="1" applyAlignment="1">
      <alignment horizontal="center" vertical="center"/>
    </xf>
    <xf numFmtId="0" fontId="59" fillId="4" borderId="1" xfId="0" applyFont="1" applyFill="1" applyBorder="1" applyAlignment="1">
      <alignment horizontal="left" vertical="center"/>
    </xf>
    <xf numFmtId="49" fontId="0" fillId="4" borderId="1" xfId="0" applyNumberFormat="1" applyFont="1" applyFill="1" applyBorder="1" applyAlignment="1">
      <alignment vertical="top"/>
    </xf>
    <xf numFmtId="0" fontId="54" fillId="4" borderId="1" xfId="0" applyFont="1" applyFill="1" applyBorder="1" applyAlignment="1">
      <alignment vertical="top" wrapText="1"/>
    </xf>
    <xf numFmtId="0" fontId="54" fillId="4" borderId="107" xfId="0" applyFont="1" applyFill="1" applyBorder="1" applyAlignment="1">
      <alignment vertical="top" wrapText="1"/>
    </xf>
    <xf numFmtId="0" fontId="47" fillId="4" borderId="23" xfId="0" applyNumberFormat="1" applyFont="1" applyFill="1" applyBorder="1" applyAlignment="1"/>
    <xf numFmtId="0" fontId="0" fillId="4" borderId="23" xfId="0" applyNumberFormat="1" applyFont="1" applyFill="1" applyBorder="1" applyAlignment="1"/>
    <xf numFmtId="49" fontId="0" fillId="4" borderId="128" xfId="0" applyNumberFormat="1" applyFont="1" applyFill="1" applyBorder="1" applyAlignment="1"/>
    <xf numFmtId="0" fontId="47" fillId="4" borderId="23" xfId="0" applyFont="1" applyFill="1" applyBorder="1" applyAlignment="1"/>
    <xf numFmtId="0" fontId="47" fillId="4" borderId="128" xfId="0" applyFont="1" applyFill="1" applyBorder="1" applyAlignment="1">
      <alignment horizontal="center" vertical="center"/>
    </xf>
    <xf numFmtId="49" fontId="59" fillId="4" borderId="23" xfId="0" applyNumberFormat="1" applyFont="1" applyFill="1" applyBorder="1" applyAlignment="1">
      <alignment horizontal="right" vertical="top"/>
    </xf>
    <xf numFmtId="0" fontId="47" fillId="4" borderId="23" xfId="0" applyNumberFormat="1" applyFont="1" applyFill="1" applyBorder="1" applyAlignment="1">
      <alignment vertical="top"/>
    </xf>
    <xf numFmtId="0" fontId="0" fillId="4" borderId="23" xfId="0" applyNumberFormat="1" applyFont="1" applyFill="1" applyBorder="1" applyAlignment="1">
      <alignment vertical="top"/>
    </xf>
    <xf numFmtId="0" fontId="0" fillId="4" borderId="128" xfId="0" applyFont="1" applyFill="1" applyBorder="1" applyAlignment="1"/>
    <xf numFmtId="49" fontId="47" fillId="4" borderId="1" xfId="0" applyNumberFormat="1" applyFont="1" applyFill="1" applyBorder="1" applyAlignment="1">
      <alignment vertical="top"/>
    </xf>
    <xf numFmtId="49" fontId="0" fillId="4" borderId="1" xfId="0" applyNumberFormat="1" applyFont="1" applyFill="1" applyBorder="1" applyAlignment="1"/>
    <xf numFmtId="0" fontId="0" fillId="4" borderId="23" xfId="0" applyFont="1" applyFill="1" applyBorder="1" applyAlignment="1">
      <alignment vertical="top"/>
    </xf>
    <xf numFmtId="49" fontId="47" fillId="4" borderId="1" xfId="0" applyNumberFormat="1" applyFont="1" applyFill="1" applyBorder="1" applyAlignment="1"/>
    <xf numFmtId="49" fontId="59" fillId="4" borderId="1" xfId="0" applyNumberFormat="1" applyFont="1" applyFill="1" applyBorder="1" applyAlignment="1">
      <alignment horizontal="left"/>
    </xf>
    <xf numFmtId="0" fontId="59" fillId="4" borderId="105" xfId="0" applyFont="1" applyFill="1" applyBorder="1" applyAlignment="1">
      <alignment horizontal="right"/>
    </xf>
    <xf numFmtId="0" fontId="47" fillId="4" borderId="105" xfId="0" applyFont="1" applyFill="1" applyBorder="1" applyAlignment="1"/>
    <xf numFmtId="49" fontId="54" fillId="4" borderId="1" xfId="0" applyNumberFormat="1" applyFont="1" applyFill="1" applyBorder="1" applyAlignment="1"/>
    <xf numFmtId="49" fontId="54" fillId="4" borderId="1" xfId="0" applyNumberFormat="1" applyFont="1" applyFill="1" applyBorder="1" applyAlignment="1">
      <alignment horizontal="left"/>
    </xf>
    <xf numFmtId="0" fontId="54" fillId="4" borderId="1" xfId="0" applyFont="1" applyFill="1" applyBorder="1" applyAlignment="1">
      <alignment horizontal="left"/>
    </xf>
    <xf numFmtId="0" fontId="0" fillId="0" borderId="0" xfId="0" applyNumberFormat="1" applyFont="1" applyAlignment="1"/>
    <xf numFmtId="49" fontId="28" fillId="4" borderId="84" xfId="0" applyNumberFormat="1" applyFont="1" applyFill="1" applyBorder="1" applyAlignment="1">
      <alignment horizontal="left"/>
    </xf>
    <xf numFmtId="0" fontId="61" fillId="4" borderId="85" xfId="0" applyFont="1" applyFill="1" applyBorder="1" applyAlignment="1"/>
    <xf numFmtId="0" fontId="61" fillId="4" borderId="2" xfId="0" applyFont="1" applyFill="1" applyBorder="1" applyAlignment="1">
      <alignment horizontal="center"/>
    </xf>
    <xf numFmtId="49" fontId="61" fillId="4" borderId="37" xfId="0" applyNumberFormat="1" applyFont="1" applyFill="1" applyBorder="1" applyAlignment="1">
      <alignment horizontal="left"/>
    </xf>
    <xf numFmtId="0" fontId="28" fillId="4" borderId="88" xfId="0" applyFont="1" applyFill="1" applyBorder="1" applyAlignment="1">
      <alignment horizontal="center"/>
    </xf>
    <xf numFmtId="0" fontId="61" fillId="4" borderId="10" xfId="0" applyFont="1" applyFill="1" applyBorder="1" applyAlignment="1">
      <alignment horizontal="center"/>
    </xf>
    <xf numFmtId="49" fontId="61" fillId="4" borderId="15" xfId="0" applyNumberFormat="1" applyFont="1" applyFill="1" applyBorder="1" applyAlignment="1">
      <alignment horizontal="center"/>
    </xf>
    <xf numFmtId="0" fontId="28" fillId="4" borderId="55" xfId="0" applyFont="1" applyFill="1" applyBorder="1" applyAlignment="1">
      <alignment horizontal="center"/>
    </xf>
    <xf numFmtId="0" fontId="61" fillId="4" borderId="15" xfId="0" applyFont="1" applyFill="1" applyBorder="1" applyAlignment="1">
      <alignment horizontal="center"/>
    </xf>
    <xf numFmtId="49" fontId="8" fillId="4" borderId="55" xfId="0" applyNumberFormat="1" applyFont="1" applyFill="1" applyBorder="1" applyAlignment="1">
      <alignment horizontal="center"/>
    </xf>
    <xf numFmtId="49" fontId="12" fillId="4" borderId="55" xfId="0" applyNumberFormat="1" applyFont="1" applyFill="1" applyBorder="1" applyAlignment="1">
      <alignment horizontal="center" vertical="center"/>
    </xf>
    <xf numFmtId="0" fontId="61" fillId="4" borderId="19" xfId="0" applyFont="1" applyFill="1" applyBorder="1" applyAlignment="1">
      <alignment horizontal="center"/>
    </xf>
    <xf numFmtId="0" fontId="61" fillId="4" borderId="20" xfId="0" applyFont="1" applyFill="1" applyBorder="1" applyAlignment="1">
      <alignment horizontal="center"/>
    </xf>
    <xf numFmtId="0" fontId="28" fillId="4" borderId="71" xfId="0" applyFont="1" applyFill="1" applyBorder="1" applyAlignment="1">
      <alignment horizontal="center"/>
    </xf>
    <xf numFmtId="49" fontId="33" fillId="4" borderId="21" xfId="0" applyNumberFormat="1" applyFont="1" applyFill="1" applyBorder="1" applyAlignment="1">
      <alignment horizontal="left" vertical="center"/>
    </xf>
    <xf numFmtId="0" fontId="9" fillId="4" borderId="30" xfId="0" applyFont="1" applyFill="1" applyBorder="1" applyAlignment="1">
      <alignment horizontal="center" vertical="center"/>
    </xf>
    <xf numFmtId="49" fontId="33" fillId="4" borderId="25" xfId="0" applyNumberFormat="1" applyFont="1" applyFill="1" applyBorder="1" applyAlignment="1">
      <alignment horizontal="left" vertical="center"/>
    </xf>
    <xf numFmtId="0" fontId="33" fillId="4" borderId="26" xfId="0" applyFont="1" applyFill="1" applyBorder="1" applyAlignment="1"/>
    <xf numFmtId="49" fontId="23" fillId="4" borderId="21" xfId="0" applyNumberFormat="1" applyFont="1" applyFill="1" applyBorder="1" applyAlignment="1">
      <alignment horizontal="left" vertical="center"/>
    </xf>
    <xf numFmtId="49" fontId="23" fillId="4" borderId="18" xfId="0" applyNumberFormat="1" applyFont="1" applyFill="1" applyBorder="1" applyAlignment="1">
      <alignment horizontal="left" vertical="top" wrapText="1"/>
    </xf>
    <xf numFmtId="49" fontId="5" fillId="4" borderId="29" xfId="0" applyNumberFormat="1" applyFont="1" applyFill="1" applyBorder="1" applyAlignment="1">
      <alignment horizontal="left" vertical="center"/>
    </xf>
    <xf numFmtId="49" fontId="23" fillId="4" borderId="30" xfId="0" applyNumberFormat="1" applyFont="1" applyFill="1" applyBorder="1" applyAlignment="1">
      <alignment horizontal="left" vertical="center"/>
    </xf>
    <xf numFmtId="49" fontId="23" fillId="4" borderId="26" xfId="0" applyNumberFormat="1" applyFont="1" applyFill="1" applyBorder="1" applyAlignment="1">
      <alignment horizontal="left" vertical="center"/>
    </xf>
    <xf numFmtId="49" fontId="23" fillId="4" borderId="29" xfId="0" applyNumberFormat="1" applyFont="1" applyFill="1" applyBorder="1" applyAlignment="1">
      <alignment horizontal="left" vertical="center"/>
    </xf>
    <xf numFmtId="49" fontId="46" fillId="4" borderId="18" xfId="0" applyNumberFormat="1" applyFont="1" applyFill="1" applyBorder="1" applyAlignment="1">
      <alignment horizontal="left" vertical="top" wrapText="1"/>
    </xf>
    <xf numFmtId="49" fontId="23" fillId="4" borderId="22" xfId="0" applyNumberFormat="1" applyFont="1" applyFill="1" applyBorder="1" applyAlignment="1">
      <alignment horizontal="left" vertical="center" wrapText="1"/>
    </xf>
    <xf numFmtId="49" fontId="23" fillId="4" borderId="25" xfId="0" applyNumberFormat="1" applyFont="1" applyFill="1" applyBorder="1" applyAlignment="1">
      <alignment horizontal="left" vertical="center"/>
    </xf>
    <xf numFmtId="49" fontId="23" fillId="4" borderId="31" xfId="0" applyNumberFormat="1" applyFont="1" applyFill="1" applyBorder="1" applyAlignment="1">
      <alignment horizontal="left" vertical="center"/>
    </xf>
    <xf numFmtId="49" fontId="23" fillId="4" borderId="129" xfId="0" applyNumberFormat="1" applyFont="1" applyFill="1" applyBorder="1" applyAlignment="1">
      <alignment horizontal="left" vertical="center"/>
    </xf>
    <xf numFmtId="49" fontId="23" fillId="4" borderId="130" xfId="0" applyNumberFormat="1" applyFont="1" applyFill="1" applyBorder="1" applyAlignment="1">
      <alignment horizontal="left" vertical="center"/>
    </xf>
    <xf numFmtId="49" fontId="23" fillId="4" borderId="129" xfId="0" applyNumberFormat="1" applyFont="1" applyFill="1" applyBorder="1" applyAlignment="1">
      <alignment horizontal="left"/>
    </xf>
    <xf numFmtId="49" fontId="23" fillId="4" borderId="131" xfId="0" applyNumberFormat="1" applyFont="1" applyFill="1" applyBorder="1" applyAlignment="1">
      <alignment horizontal="left" vertical="center"/>
    </xf>
    <xf numFmtId="49" fontId="23" fillId="4" borderId="132" xfId="0" applyNumberFormat="1" applyFont="1" applyFill="1" applyBorder="1" applyAlignment="1">
      <alignment horizontal="left" vertical="center"/>
    </xf>
    <xf numFmtId="49" fontId="23" fillId="4" borderId="133" xfId="0" applyNumberFormat="1" applyFont="1" applyFill="1" applyBorder="1" applyAlignment="1">
      <alignment horizontal="left" vertical="center"/>
    </xf>
    <xf numFmtId="49" fontId="23" fillId="4" borderId="21" xfId="0" applyNumberFormat="1" applyFont="1" applyFill="1" applyBorder="1" applyAlignment="1">
      <alignment horizontal="left"/>
    </xf>
    <xf numFmtId="49" fontId="23" fillId="4" borderId="33" xfId="0" applyNumberFormat="1" applyFont="1" applyFill="1" applyBorder="1" applyAlignment="1">
      <alignment horizontal="left"/>
    </xf>
    <xf numFmtId="49" fontId="46" fillId="4" borderId="34" xfId="0" applyNumberFormat="1" applyFont="1" applyFill="1" applyBorder="1" applyAlignment="1">
      <alignment horizontal="left" vertical="top" wrapText="1"/>
    </xf>
    <xf numFmtId="0" fontId="61" fillId="4" borderId="36" xfId="0" applyFont="1" applyFill="1" applyBorder="1" applyAlignment="1">
      <alignment horizontal="left" vertical="top" wrapText="1"/>
    </xf>
    <xf numFmtId="0" fontId="28" fillId="4" borderId="37" xfId="0" applyFont="1" applyFill="1" applyBorder="1" applyAlignment="1">
      <alignment horizontal="left" vertical="top" wrapText="1"/>
    </xf>
    <xf numFmtId="49" fontId="8" fillId="4" borderId="38" xfId="0" applyNumberFormat="1" applyFont="1" applyFill="1" applyBorder="1" applyAlignment="1">
      <alignment horizontal="left" vertical="top" wrapText="1"/>
    </xf>
    <xf numFmtId="0" fontId="28" fillId="4" borderId="15" xfId="0" applyFont="1" applyFill="1" applyBorder="1" applyAlignment="1">
      <alignment horizontal="left" vertical="top" wrapText="1"/>
    </xf>
    <xf numFmtId="0" fontId="0" fillId="0" borderId="0" xfId="0" applyNumberFormat="1" applyFont="1" applyAlignment="1"/>
    <xf numFmtId="49" fontId="65" fillId="4" borderId="84" xfId="0" applyNumberFormat="1" applyFont="1" applyFill="1" applyBorder="1" applyAlignment="1">
      <alignment horizontal="left"/>
    </xf>
    <xf numFmtId="0" fontId="9" fillId="4" borderId="85" xfId="0" applyFont="1" applyFill="1" applyBorder="1" applyAlignment="1"/>
    <xf numFmtId="0" fontId="0" fillId="4" borderId="134" xfId="0" applyFont="1" applyFill="1" applyBorder="1" applyAlignment="1"/>
    <xf numFmtId="0" fontId="9" fillId="4" borderId="2" xfId="0" applyFont="1" applyFill="1" applyBorder="1" applyAlignment="1">
      <alignment horizontal="center"/>
    </xf>
    <xf numFmtId="49" fontId="9" fillId="4" borderId="37" xfId="0" applyNumberFormat="1" applyFont="1" applyFill="1" applyBorder="1" applyAlignment="1">
      <alignment horizontal="left"/>
    </xf>
    <xf numFmtId="0" fontId="0" fillId="4" borderId="88" xfId="0" applyFont="1" applyFill="1" applyBorder="1" applyAlignment="1"/>
    <xf numFmtId="0" fontId="9" fillId="4" borderId="10" xfId="0" applyFont="1" applyFill="1" applyBorder="1" applyAlignment="1">
      <alignment horizontal="center"/>
    </xf>
    <xf numFmtId="0" fontId="8" fillId="4" borderId="10" xfId="0" applyFont="1" applyFill="1" applyBorder="1" applyAlignment="1">
      <alignment horizontal="center"/>
    </xf>
    <xf numFmtId="0" fontId="12" fillId="4" borderId="15" xfId="0" applyFont="1" applyFill="1" applyBorder="1" applyAlignment="1">
      <alignment horizontal="center"/>
    </xf>
    <xf numFmtId="49" fontId="9" fillId="4" borderId="15" xfId="0" applyNumberFormat="1" applyFont="1" applyFill="1" applyBorder="1" applyAlignment="1">
      <alignment horizontal="left"/>
    </xf>
    <xf numFmtId="0" fontId="9" fillId="4" borderId="19" xfId="0" applyFont="1" applyFill="1" applyBorder="1" applyAlignment="1">
      <alignment horizontal="center"/>
    </xf>
    <xf numFmtId="0" fontId="9" fillId="4" borderId="20" xfId="0" applyFont="1" applyFill="1" applyBorder="1" applyAlignment="1">
      <alignment horizontal="center"/>
    </xf>
    <xf numFmtId="49" fontId="65" fillId="4" borderId="21" xfId="0" applyNumberFormat="1" applyFont="1" applyFill="1" applyBorder="1" applyAlignment="1">
      <alignment horizontal="left" vertical="center"/>
    </xf>
    <xf numFmtId="49" fontId="65" fillId="4" borderId="25" xfId="0" applyNumberFormat="1" applyFont="1" applyFill="1" applyBorder="1" applyAlignment="1">
      <alignment horizontal="left" vertical="center"/>
    </xf>
    <xf numFmtId="49" fontId="23" fillId="4" borderId="21" xfId="0" applyNumberFormat="1" applyFont="1" applyFill="1" applyBorder="1" applyAlignment="1">
      <alignment horizontal="left" vertical="center" wrapText="1"/>
    </xf>
    <xf numFmtId="49" fontId="23" fillId="4" borderId="131" xfId="0" applyNumberFormat="1" applyFont="1" applyFill="1" applyBorder="1" applyAlignment="1">
      <alignment horizontal="left" vertical="center" wrapText="1"/>
    </xf>
    <xf numFmtId="49" fontId="23" fillId="4" borderId="18" xfId="0" applyNumberFormat="1" applyFont="1" applyFill="1" applyBorder="1" applyAlignment="1">
      <alignment horizontal="left" vertical="center" wrapText="1"/>
    </xf>
    <xf numFmtId="49" fontId="23" fillId="4" borderId="29" xfId="0" applyNumberFormat="1" applyFont="1" applyFill="1" applyBorder="1" applyAlignment="1">
      <alignment horizontal="left" vertical="center" wrapText="1"/>
    </xf>
    <xf numFmtId="49" fontId="23" fillId="4" borderId="130" xfId="0" applyNumberFormat="1" applyFont="1" applyFill="1" applyBorder="1" applyAlignment="1">
      <alignment horizontal="left" vertical="center" wrapText="1"/>
    </xf>
    <xf numFmtId="0" fontId="23" fillId="4" borderId="18" xfId="0" applyNumberFormat="1" applyFont="1" applyFill="1" applyBorder="1" applyAlignment="1">
      <alignment horizontal="left" vertical="center" wrapText="1"/>
    </xf>
    <xf numFmtId="49" fontId="23" fillId="4" borderId="30" xfId="0" applyNumberFormat="1" applyFont="1" applyFill="1" applyBorder="1" applyAlignment="1">
      <alignment horizontal="left" vertical="center" wrapText="1"/>
    </xf>
    <xf numFmtId="49" fontId="46" fillId="4" borderId="23" xfId="0" applyNumberFormat="1" applyFont="1" applyFill="1" applyBorder="1" applyAlignment="1">
      <alignment horizontal="left" vertical="center" wrapText="1"/>
    </xf>
    <xf numFmtId="49" fontId="46" fillId="4" borderId="18" xfId="0" applyNumberFormat="1" applyFont="1" applyFill="1" applyBorder="1" applyAlignment="1">
      <alignment horizontal="left" vertical="center" wrapText="1"/>
    </xf>
    <xf numFmtId="49" fontId="23" fillId="4" borderId="129" xfId="0" applyNumberFormat="1" applyFont="1" applyFill="1" applyBorder="1" applyAlignment="1">
      <alignment horizontal="left" vertical="center" wrapText="1"/>
    </xf>
    <xf numFmtId="49" fontId="23" fillId="4" borderId="25" xfId="0" applyNumberFormat="1" applyFont="1" applyFill="1" applyBorder="1" applyAlignment="1">
      <alignment horizontal="left" vertical="center" wrapText="1"/>
    </xf>
    <xf numFmtId="49" fontId="23" fillId="4" borderId="26" xfId="0" applyNumberFormat="1" applyFont="1" applyFill="1" applyBorder="1" applyAlignment="1">
      <alignment horizontal="left" vertical="center" wrapText="1"/>
    </xf>
    <xf numFmtId="49" fontId="23" fillId="4" borderId="31" xfId="0" applyNumberFormat="1" applyFont="1" applyFill="1" applyBorder="1" applyAlignment="1">
      <alignment horizontal="left" vertical="center" wrapText="1"/>
    </xf>
    <xf numFmtId="49" fontId="46" fillId="4" borderId="23" xfId="0" applyNumberFormat="1" applyFont="1" applyFill="1" applyBorder="1" applyAlignment="1">
      <alignment vertical="center" wrapText="1"/>
    </xf>
    <xf numFmtId="49" fontId="23" fillId="4" borderId="32" xfId="0" applyNumberFormat="1" applyFont="1" applyFill="1" applyBorder="1" applyAlignment="1">
      <alignment horizontal="left" vertical="center" wrapText="1"/>
    </xf>
    <xf numFmtId="49" fontId="23" fillId="4" borderId="33" xfId="0" applyNumberFormat="1" applyFont="1" applyFill="1" applyBorder="1" applyAlignment="1">
      <alignment horizontal="left" vertical="center" wrapText="1"/>
    </xf>
    <xf numFmtId="49" fontId="23" fillId="4" borderId="34" xfId="0" applyNumberFormat="1" applyFont="1" applyFill="1" applyBorder="1" applyAlignment="1">
      <alignment horizontal="left" vertical="center" wrapText="1"/>
    </xf>
    <xf numFmtId="0" fontId="9" fillId="4" borderId="36" xfId="0" applyFont="1" applyFill="1" applyBorder="1" applyAlignment="1">
      <alignment horizontal="left" vertical="top" wrapText="1"/>
    </xf>
    <xf numFmtId="0" fontId="33" fillId="4" borderId="37" xfId="0" applyFont="1" applyFill="1" applyBorder="1" applyAlignment="1">
      <alignment horizontal="left" vertical="top" wrapText="1"/>
    </xf>
    <xf numFmtId="0" fontId="9" fillId="4" borderId="37" xfId="0" applyFont="1" applyFill="1" applyBorder="1" applyAlignment="1">
      <alignment horizontal="left" vertical="top" wrapText="1"/>
    </xf>
    <xf numFmtId="0" fontId="33" fillId="4" borderId="94" xfId="0" applyFont="1" applyFill="1" applyBorder="1" applyAlignment="1">
      <alignment horizontal="left" vertical="top" wrapText="1"/>
    </xf>
    <xf numFmtId="0" fontId="33" fillId="4" borderId="15" xfId="0" applyFont="1" applyFill="1" applyBorder="1" applyAlignment="1">
      <alignment horizontal="left" vertical="top" wrapText="1"/>
    </xf>
    <xf numFmtId="0" fontId="9" fillId="4" borderId="15" xfId="0" applyFont="1" applyFill="1" applyBorder="1" applyAlignment="1">
      <alignment horizontal="left" vertical="top" wrapText="1"/>
    </xf>
    <xf numFmtId="0" fontId="33" fillId="4" borderId="16" xfId="0" applyFont="1" applyFill="1" applyBorder="1" applyAlignment="1">
      <alignment horizontal="left" vertical="top" wrapText="1"/>
    </xf>
    <xf numFmtId="0" fontId="0" fillId="0" borderId="0" xfId="0" applyNumberFormat="1" applyFont="1" applyAlignment="1"/>
    <xf numFmtId="0" fontId="9" fillId="4" borderId="84" xfId="0" applyFont="1" applyFill="1" applyBorder="1" applyAlignment="1">
      <alignment horizontal="center"/>
    </xf>
    <xf numFmtId="0" fontId="0" fillId="4" borderId="16" xfId="0" applyFont="1" applyFill="1" applyBorder="1" applyAlignment="1">
      <alignment vertical="top"/>
    </xf>
    <xf numFmtId="0" fontId="9" fillId="4" borderId="135" xfId="0" applyFont="1" applyFill="1" applyBorder="1" applyAlignment="1">
      <alignment horizontal="center"/>
    </xf>
    <xf numFmtId="0" fontId="9" fillId="4" borderId="53" xfId="0" applyFont="1" applyFill="1" applyBorder="1" applyAlignment="1">
      <alignment horizontal="center"/>
    </xf>
    <xf numFmtId="0" fontId="0" fillId="4" borderId="136" xfId="0" applyFont="1" applyFill="1" applyBorder="1" applyAlignment="1"/>
    <xf numFmtId="49" fontId="9" fillId="4" borderId="56" xfId="0" applyNumberFormat="1" applyFont="1" applyFill="1" applyBorder="1" applyAlignment="1">
      <alignment horizontal="center" vertical="center"/>
    </xf>
    <xf numFmtId="49" fontId="9" fillId="4" borderId="87" xfId="0" applyNumberFormat="1" applyFont="1" applyFill="1" applyBorder="1" applyAlignment="1">
      <alignment horizontal="center" vertical="center"/>
    </xf>
    <xf numFmtId="0" fontId="23" fillId="11" borderId="21" xfId="0" applyNumberFormat="1" applyFont="1" applyFill="1" applyBorder="1" applyAlignment="1">
      <alignment horizontal="left" vertical="center"/>
    </xf>
    <xf numFmtId="0" fontId="23" fillId="4" borderId="29" xfId="0" applyNumberFormat="1" applyFont="1" applyFill="1" applyBorder="1" applyAlignment="1">
      <alignment horizontal="left" vertical="center"/>
    </xf>
    <xf numFmtId="0" fontId="23" fillId="4" borderId="21" xfId="0" applyNumberFormat="1" applyFont="1" applyFill="1" applyBorder="1" applyAlignment="1">
      <alignment horizontal="left" vertical="center"/>
    </xf>
    <xf numFmtId="49" fontId="23" fillId="4" borderId="131" xfId="0" applyNumberFormat="1" applyFont="1" applyFill="1" applyBorder="1" applyAlignment="1">
      <alignment vertical="center" wrapText="1"/>
    </xf>
    <xf numFmtId="49" fontId="23" fillId="4" borderId="132" xfId="0" applyNumberFormat="1" applyFont="1" applyFill="1" applyBorder="1" applyAlignment="1">
      <alignment vertical="center" wrapText="1"/>
    </xf>
    <xf numFmtId="49" fontId="23" fillId="4" borderId="133" xfId="0" applyNumberFormat="1" applyFont="1" applyFill="1" applyBorder="1" applyAlignment="1">
      <alignment vertical="center" wrapText="1"/>
    </xf>
    <xf numFmtId="0" fontId="23" fillId="11" borderId="29" xfId="0" applyNumberFormat="1" applyFont="1" applyFill="1" applyBorder="1" applyAlignment="1">
      <alignment horizontal="left" vertical="center"/>
    </xf>
    <xf numFmtId="49" fontId="23" fillId="4" borderId="132" xfId="0" applyNumberFormat="1" applyFont="1" applyFill="1" applyBorder="1" applyAlignment="1">
      <alignment horizontal="left" vertical="center" wrapText="1"/>
    </xf>
    <xf numFmtId="49" fontId="23" fillId="4" borderId="133" xfId="0" applyNumberFormat="1" applyFont="1" applyFill="1" applyBorder="1" applyAlignment="1">
      <alignment horizontal="left" vertical="center" wrapText="1"/>
    </xf>
    <xf numFmtId="49" fontId="23" fillId="4" borderId="32" xfId="0" applyNumberFormat="1" applyFont="1" applyFill="1" applyBorder="1" applyAlignment="1">
      <alignment horizontal="left" vertical="center"/>
    </xf>
    <xf numFmtId="49" fontId="23" fillId="4" borderId="35" xfId="0" applyNumberFormat="1" applyFont="1" applyFill="1" applyBorder="1" applyAlignment="1">
      <alignment horizontal="left" vertical="center" wrapText="1"/>
    </xf>
    <xf numFmtId="0" fontId="23" fillId="4" borderId="34" xfId="0" applyNumberFormat="1" applyFont="1" applyFill="1" applyBorder="1" applyAlignment="1">
      <alignment horizontal="left" vertical="center" wrapText="1"/>
    </xf>
    <xf numFmtId="0" fontId="0" fillId="0" borderId="0" xfId="0" applyNumberFormat="1" applyFont="1" applyAlignment="1"/>
    <xf numFmtId="49" fontId="67" fillId="6" borderId="137" xfId="0" applyNumberFormat="1" applyFont="1" applyFill="1" applyBorder="1" applyAlignment="1">
      <alignment horizontal="center" vertical="top"/>
    </xf>
    <xf numFmtId="49" fontId="67" fillId="6" borderId="138" xfId="0" applyNumberFormat="1" applyFont="1" applyFill="1" applyBorder="1" applyAlignment="1">
      <alignment horizontal="center" vertical="top"/>
    </xf>
    <xf numFmtId="49" fontId="67" fillId="6" borderId="139" xfId="0" applyNumberFormat="1" applyFont="1" applyFill="1" applyBorder="1" applyAlignment="1">
      <alignment horizontal="center" vertical="top"/>
    </xf>
    <xf numFmtId="0" fontId="0" fillId="4" borderId="140" xfId="0" applyFont="1" applyFill="1" applyBorder="1" applyAlignment="1">
      <alignment vertical="center"/>
    </xf>
    <xf numFmtId="0" fontId="68" fillId="4" borderId="141" xfId="0" applyNumberFormat="1" applyFont="1" applyFill="1" applyBorder="1" applyAlignment="1">
      <alignment horizontal="left"/>
    </xf>
    <xf numFmtId="49" fontId="68" fillId="4" borderId="142" xfId="0" applyNumberFormat="1" applyFont="1" applyFill="1" applyBorder="1" applyAlignment="1">
      <alignment horizontal="left"/>
    </xf>
    <xf numFmtId="49" fontId="0" fillId="4" borderId="143" xfId="0" applyNumberFormat="1" applyFont="1" applyFill="1" applyBorder="1" applyAlignment="1">
      <alignment vertical="center"/>
    </xf>
    <xf numFmtId="0" fontId="68" fillId="4" borderId="144" xfId="0" applyFont="1" applyFill="1" applyBorder="1" applyAlignment="1">
      <alignment horizontal="center"/>
    </xf>
    <xf numFmtId="0" fontId="68" fillId="4" borderId="140" xfId="0" applyNumberFormat="1" applyFont="1" applyFill="1" applyBorder="1" applyAlignment="1">
      <alignment horizontal="left"/>
    </xf>
    <xf numFmtId="49" fontId="68" fillId="4" borderId="1" xfId="0" applyNumberFormat="1" applyFont="1" applyFill="1" applyBorder="1" applyAlignment="1">
      <alignment horizontal="left"/>
    </xf>
    <xf numFmtId="0" fontId="0" fillId="4" borderId="145" xfId="0" applyNumberFormat="1" applyFont="1" applyFill="1" applyBorder="1" applyAlignment="1">
      <alignment vertical="center"/>
    </xf>
    <xf numFmtId="0" fontId="68" fillId="4" borderId="146" xfId="0" applyFont="1" applyFill="1" applyBorder="1" applyAlignment="1">
      <alignment horizontal="center"/>
    </xf>
    <xf numFmtId="0" fontId="68" fillId="4" borderId="147" xfId="0" applyNumberFormat="1" applyFont="1" applyFill="1" applyBorder="1" applyAlignment="1">
      <alignment horizontal="left" wrapText="1"/>
    </xf>
    <xf numFmtId="49" fontId="0" fillId="4" borderId="148" xfId="0" applyNumberFormat="1" applyFont="1" applyFill="1" applyBorder="1" applyAlignment="1">
      <alignment wrapText="1"/>
    </xf>
    <xf numFmtId="49" fontId="0" fillId="4" borderId="149" xfId="0" applyNumberFormat="1" applyFont="1" applyFill="1" applyBorder="1" applyAlignment="1">
      <alignment vertical="center"/>
    </xf>
    <xf numFmtId="0" fontId="0" fillId="4" borderId="146" xfId="0" applyFont="1" applyFill="1" applyBorder="1" applyAlignment="1">
      <alignment vertical="center"/>
    </xf>
    <xf numFmtId="0" fontId="68" fillId="4" borderId="150" xfId="0" applyNumberFormat="1" applyFont="1" applyFill="1" applyBorder="1" applyAlignment="1">
      <alignment horizontal="left" wrapText="1"/>
    </xf>
    <xf numFmtId="49" fontId="0" fillId="4" borderId="151" xfId="0" applyNumberFormat="1" applyFont="1" applyFill="1" applyBorder="1" applyAlignment="1">
      <alignment wrapText="1"/>
    </xf>
    <xf numFmtId="0" fontId="0" fillId="4" borderId="149" xfId="0" applyNumberFormat="1" applyFont="1" applyFill="1" applyBorder="1" applyAlignment="1">
      <alignment vertical="center"/>
    </xf>
    <xf numFmtId="0" fontId="68" fillId="4" borderId="152" xfId="0" applyNumberFormat="1" applyFont="1" applyFill="1" applyBorder="1" applyAlignment="1">
      <alignment horizontal="left" wrapText="1"/>
    </xf>
    <xf numFmtId="49" fontId="0" fillId="4" borderId="153" xfId="0" applyNumberFormat="1" applyFont="1" applyFill="1" applyBorder="1" applyAlignment="1">
      <alignment wrapText="1"/>
    </xf>
    <xf numFmtId="0" fontId="69" fillId="4" borderId="146" xfId="0" applyFont="1" applyFill="1" applyBorder="1" applyAlignment="1">
      <alignment vertical="center"/>
    </xf>
    <xf numFmtId="0" fontId="68" fillId="4" borderId="140" xfId="0" applyNumberFormat="1" applyFont="1" applyFill="1" applyBorder="1" applyAlignment="1">
      <alignment horizontal="left" wrapText="1"/>
    </xf>
    <xf numFmtId="49" fontId="0" fillId="4" borderId="1" xfId="0" applyNumberFormat="1" applyFont="1" applyFill="1" applyBorder="1" applyAlignment="1">
      <alignment wrapText="1"/>
    </xf>
    <xf numFmtId="0" fontId="68" fillId="4" borderId="154" xfId="0" applyNumberFormat="1" applyFont="1" applyFill="1" applyBorder="1" applyAlignment="1">
      <alignment horizontal="left" wrapText="1"/>
    </xf>
    <xf numFmtId="49" fontId="0" fillId="4" borderId="155" xfId="0" applyNumberFormat="1" applyFont="1" applyFill="1" applyBorder="1" applyAlignment="1">
      <alignment wrapText="1"/>
    </xf>
    <xf numFmtId="0" fontId="0" fillId="4" borderId="156" xfId="0" applyNumberFormat="1" applyFont="1" applyFill="1" applyBorder="1" applyAlignment="1">
      <alignment vertical="center"/>
    </xf>
    <xf numFmtId="49" fontId="68" fillId="4" borderId="140" xfId="0" applyNumberFormat="1" applyFont="1" applyFill="1" applyBorder="1" applyAlignment="1">
      <alignment horizontal="left" wrapText="1"/>
    </xf>
    <xf numFmtId="49" fontId="68" fillId="4" borderId="1" xfId="0" applyNumberFormat="1" applyFont="1" applyFill="1" applyBorder="1" applyAlignment="1">
      <alignment horizontal="left" wrapText="1"/>
    </xf>
    <xf numFmtId="49" fontId="0" fillId="4" borderId="145" xfId="0" applyNumberFormat="1" applyFont="1" applyFill="1" applyBorder="1" applyAlignment="1">
      <alignment wrapText="1"/>
    </xf>
    <xf numFmtId="0" fontId="0" fillId="4" borderId="145" xfId="0" applyNumberFormat="1" applyFont="1" applyFill="1" applyBorder="1" applyAlignment="1">
      <alignment wrapText="1"/>
    </xf>
    <xf numFmtId="49" fontId="68" fillId="4" borderId="154" xfId="0" applyNumberFormat="1" applyFont="1" applyFill="1" applyBorder="1" applyAlignment="1">
      <alignment horizontal="left" wrapText="1"/>
    </xf>
    <xf numFmtId="0" fontId="0" fillId="4" borderId="156" xfId="0" applyNumberFormat="1" applyFont="1" applyFill="1" applyBorder="1" applyAlignment="1">
      <alignment wrapText="1"/>
    </xf>
    <xf numFmtId="49" fontId="68" fillId="4" borderId="141" xfId="0" applyNumberFormat="1" applyFont="1" applyFill="1" applyBorder="1" applyAlignment="1">
      <alignment horizontal="left"/>
    </xf>
    <xf numFmtId="49" fontId="69" fillId="4" borderId="143" xfId="0" applyNumberFormat="1" applyFont="1" applyFill="1" applyBorder="1" applyAlignment="1">
      <alignment horizontal="right" vertical="center"/>
    </xf>
    <xf numFmtId="49" fontId="69" fillId="4" borderId="146" xfId="0" applyNumberFormat="1" applyFont="1" applyFill="1" applyBorder="1" applyAlignment="1">
      <alignment vertical="center"/>
    </xf>
    <xf numFmtId="49" fontId="69" fillId="4" borderId="145" xfId="0" applyNumberFormat="1" applyFont="1" applyFill="1" applyBorder="1" applyAlignment="1">
      <alignment horizontal="right" wrapText="1"/>
    </xf>
    <xf numFmtId="0" fontId="0" fillId="4" borderId="143" xfId="0" applyNumberFormat="1" applyFont="1" applyFill="1" applyBorder="1" applyAlignment="1">
      <alignment vertical="center"/>
    </xf>
    <xf numFmtId="0" fontId="68" fillId="4" borderId="157" xfId="0" applyNumberFormat="1" applyFont="1" applyFill="1" applyBorder="1" applyAlignment="1">
      <alignment horizontal="left" wrapText="1"/>
    </xf>
    <xf numFmtId="49" fontId="0" fillId="4" borderId="158" xfId="0" applyNumberFormat="1" applyFont="1" applyFill="1" applyBorder="1" applyAlignment="1">
      <alignment wrapText="1"/>
    </xf>
    <xf numFmtId="0" fontId="0" fillId="4" borderId="159" xfId="0" applyNumberFormat="1" applyFont="1" applyFill="1" applyBorder="1" applyAlignment="1">
      <alignment wrapText="1"/>
    </xf>
    <xf numFmtId="49" fontId="68" fillId="4" borderId="160" xfId="0" applyNumberFormat="1" applyFont="1" applyFill="1" applyBorder="1" applyAlignment="1">
      <alignment horizontal="left" wrapText="1"/>
    </xf>
    <xf numFmtId="49" fontId="0" fillId="4" borderId="97" xfId="0" applyNumberFormat="1" applyFont="1" applyFill="1" applyBorder="1" applyAlignment="1">
      <alignment wrapText="1"/>
    </xf>
    <xf numFmtId="0" fontId="69" fillId="4" borderId="161" xfId="0" applyNumberFormat="1" applyFont="1" applyFill="1" applyBorder="1" applyAlignment="1">
      <alignment horizontal="right" wrapText="1"/>
    </xf>
    <xf numFmtId="49" fontId="68" fillId="4" borderId="140" xfId="0" applyNumberFormat="1" applyFont="1" applyFill="1" applyBorder="1" applyAlignment="1">
      <alignment horizontal="left"/>
    </xf>
    <xf numFmtId="0" fontId="69" fillId="4" borderId="145" xfId="0" applyNumberFormat="1" applyFont="1" applyFill="1" applyBorder="1" applyAlignment="1">
      <alignment horizontal="right" wrapText="1"/>
    </xf>
    <xf numFmtId="49" fontId="68" fillId="4" borderId="141" xfId="0" applyNumberFormat="1" applyFont="1" applyFill="1" applyBorder="1" applyAlignment="1">
      <alignment horizontal="left" wrapText="1"/>
    </xf>
    <xf numFmtId="49" fontId="0" fillId="4" borderId="142" xfId="0" applyNumberFormat="1" applyFont="1" applyFill="1" applyBorder="1" applyAlignment="1">
      <alignment wrapText="1"/>
    </xf>
    <xf numFmtId="0" fontId="69" fillId="4" borderId="143" xfId="0" applyNumberFormat="1" applyFont="1" applyFill="1" applyBorder="1" applyAlignment="1">
      <alignment horizontal="right" wrapText="1"/>
    </xf>
    <xf numFmtId="49" fontId="68" fillId="4" borderId="162" xfId="0" applyNumberFormat="1" applyFont="1" applyFill="1" applyBorder="1" applyAlignment="1">
      <alignment horizontal="left" wrapText="1"/>
    </xf>
    <xf numFmtId="0" fontId="69" fillId="4" borderId="163" xfId="0" applyNumberFormat="1" applyFont="1" applyFill="1" applyBorder="1" applyAlignment="1">
      <alignment horizontal="right" wrapText="1"/>
    </xf>
    <xf numFmtId="49" fontId="69" fillId="4" borderId="146" xfId="0" applyNumberFormat="1" applyFont="1" applyFill="1" applyBorder="1" applyAlignment="1">
      <alignment wrapText="1"/>
    </xf>
    <xf numFmtId="49" fontId="68" fillId="4" borderId="164" xfId="0" applyNumberFormat="1" applyFont="1" applyFill="1" applyBorder="1" applyAlignment="1">
      <alignment horizontal="left" wrapText="1"/>
    </xf>
    <xf numFmtId="49" fontId="0" fillId="4" borderId="165" xfId="0" applyNumberFormat="1" applyFont="1" applyFill="1" applyBorder="1" applyAlignment="1">
      <alignment wrapText="1"/>
    </xf>
    <xf numFmtId="49" fontId="68" fillId="4" borderId="152" xfId="0" applyNumberFormat="1" applyFont="1" applyFill="1" applyBorder="1" applyAlignment="1">
      <alignment horizontal="left" wrapText="1"/>
    </xf>
    <xf numFmtId="49" fontId="0" fillId="4" borderId="166" xfId="0" applyNumberFormat="1" applyFont="1" applyFill="1" applyBorder="1" applyAlignment="1">
      <alignment wrapText="1"/>
    </xf>
    <xf numFmtId="49" fontId="68" fillId="4" borderId="167" xfId="0" applyNumberFormat="1" applyFont="1" applyFill="1" applyBorder="1" applyAlignment="1">
      <alignment horizontal="left" wrapText="1"/>
    </xf>
    <xf numFmtId="49" fontId="69" fillId="4" borderId="168" xfId="0" applyNumberFormat="1" applyFont="1" applyFill="1" applyBorder="1" applyAlignment="1">
      <alignment horizontal="right" wrapText="1"/>
    </xf>
    <xf numFmtId="49" fontId="68" fillId="4" borderId="150" xfId="0" applyNumberFormat="1" applyFont="1" applyFill="1" applyBorder="1" applyAlignment="1">
      <alignment horizontal="left" wrapText="1"/>
    </xf>
    <xf numFmtId="0" fontId="69" fillId="4" borderId="169" xfId="0" applyNumberFormat="1" applyFont="1" applyFill="1" applyBorder="1" applyAlignment="1">
      <alignment horizontal="right" wrapText="1"/>
    </xf>
    <xf numFmtId="49" fontId="0" fillId="4" borderId="169" xfId="0" applyNumberFormat="1" applyFont="1" applyFill="1" applyBorder="1" applyAlignment="1">
      <alignment wrapText="1"/>
    </xf>
    <xf numFmtId="49" fontId="68" fillId="4" borderId="170" xfId="0" applyNumberFormat="1" applyFont="1" applyFill="1" applyBorder="1" applyAlignment="1">
      <alignment horizontal="left" wrapText="1"/>
    </xf>
    <xf numFmtId="49" fontId="0" fillId="4" borderId="171" xfId="0" applyNumberFormat="1" applyFont="1" applyFill="1" applyBorder="1" applyAlignment="1">
      <alignment wrapText="1"/>
    </xf>
    <xf numFmtId="49" fontId="0" fillId="4" borderId="172" xfId="0" applyNumberFormat="1" applyFont="1" applyFill="1" applyBorder="1" applyAlignment="1">
      <alignment wrapText="1"/>
    </xf>
    <xf numFmtId="49" fontId="68" fillId="4" borderId="147" xfId="0" applyNumberFormat="1" applyFont="1" applyFill="1" applyBorder="1" applyAlignment="1">
      <alignment horizontal="left" wrapText="1"/>
    </xf>
    <xf numFmtId="49" fontId="69" fillId="4" borderId="173" xfId="0" applyNumberFormat="1" applyFont="1" applyFill="1" applyBorder="1" applyAlignment="1">
      <alignment horizontal="right" wrapText="1"/>
    </xf>
    <xf numFmtId="0" fontId="69" fillId="4" borderId="165" xfId="0" applyNumberFormat="1" applyFont="1" applyFill="1" applyBorder="1" applyAlignment="1">
      <alignment horizontal="right" wrapText="1"/>
    </xf>
    <xf numFmtId="0" fontId="69" fillId="4" borderId="146" xfId="0" applyFont="1" applyFill="1" applyBorder="1" applyAlignment="1">
      <alignment wrapText="1"/>
    </xf>
    <xf numFmtId="0" fontId="68" fillId="4" borderId="162" xfId="0" applyNumberFormat="1" applyFont="1" applyFill="1" applyBorder="1" applyAlignment="1">
      <alignment horizontal="left" wrapText="1"/>
    </xf>
    <xf numFmtId="49" fontId="68" fillId="4" borderId="174" xfId="0" applyNumberFormat="1" applyFont="1" applyFill="1" applyBorder="1" applyAlignment="1">
      <alignment horizontal="left" wrapText="1"/>
    </xf>
    <xf numFmtId="49" fontId="0" fillId="4" borderId="175" xfId="0" applyNumberFormat="1" applyFont="1" applyFill="1" applyBorder="1" applyAlignment="1">
      <alignment wrapText="1"/>
    </xf>
    <xf numFmtId="49" fontId="0" fillId="4" borderId="176" xfId="0" applyNumberFormat="1" applyFont="1" applyFill="1" applyBorder="1" applyAlignment="1">
      <alignment wrapText="1"/>
    </xf>
    <xf numFmtId="0" fontId="0" fillId="4" borderId="163" xfId="0" applyNumberFormat="1" applyFont="1" applyFill="1" applyBorder="1" applyAlignment="1">
      <alignment wrapText="1"/>
    </xf>
    <xf numFmtId="0" fontId="0" fillId="4" borderId="166" xfId="0" applyNumberFormat="1" applyFont="1" applyFill="1" applyBorder="1" applyAlignment="1">
      <alignment wrapText="1"/>
    </xf>
    <xf numFmtId="49" fontId="0" fillId="4" borderId="173" xfId="0" applyNumberFormat="1" applyFont="1" applyFill="1" applyBorder="1" applyAlignment="1">
      <alignment wrapText="1"/>
    </xf>
    <xf numFmtId="0" fontId="0" fillId="4" borderId="146" xfId="0" applyFont="1" applyFill="1" applyBorder="1" applyAlignment="1">
      <alignment wrapText="1"/>
    </xf>
    <xf numFmtId="49" fontId="69" fillId="4" borderId="169" xfId="0" applyNumberFormat="1" applyFont="1" applyFill="1" applyBorder="1" applyAlignment="1">
      <alignment horizontal="right" wrapText="1"/>
    </xf>
    <xf numFmtId="0" fontId="69" fillId="4" borderId="176" xfId="0" applyNumberFormat="1" applyFont="1" applyFill="1" applyBorder="1" applyAlignment="1">
      <alignment horizontal="right" wrapText="1"/>
    </xf>
    <xf numFmtId="0" fontId="68" fillId="4" borderId="170" xfId="0" applyNumberFormat="1" applyFont="1" applyFill="1" applyBorder="1" applyAlignment="1">
      <alignment horizontal="left" wrapText="1"/>
    </xf>
    <xf numFmtId="49" fontId="0" fillId="4" borderId="177" xfId="0" applyNumberFormat="1" applyFont="1" applyFill="1" applyBorder="1" applyAlignment="1">
      <alignment wrapText="1"/>
    </xf>
    <xf numFmtId="0" fontId="68" fillId="4" borderId="178" xfId="0" applyNumberFormat="1" applyFont="1" applyFill="1" applyBorder="1" applyAlignment="1">
      <alignment horizontal="left" wrapText="1"/>
    </xf>
    <xf numFmtId="0" fontId="68" fillId="4" borderId="179" xfId="0" applyNumberFormat="1" applyFont="1" applyFill="1" applyBorder="1" applyAlignment="1">
      <alignment horizontal="left" wrapText="1"/>
    </xf>
    <xf numFmtId="49" fontId="0" fillId="4" borderId="180" xfId="0" applyNumberFormat="1" applyFont="1" applyFill="1" applyBorder="1" applyAlignment="1">
      <alignment wrapText="1"/>
    </xf>
    <xf numFmtId="0" fontId="0" fillId="4" borderId="169" xfId="0" applyNumberFormat="1" applyFont="1" applyFill="1" applyBorder="1" applyAlignment="1">
      <alignment wrapText="1"/>
    </xf>
    <xf numFmtId="0" fontId="0" fillId="4" borderId="176" xfId="0" applyNumberFormat="1" applyFont="1" applyFill="1" applyBorder="1" applyAlignment="1">
      <alignment wrapText="1"/>
    </xf>
    <xf numFmtId="49" fontId="69" fillId="4" borderId="172" xfId="0" applyNumberFormat="1" applyFont="1" applyFill="1" applyBorder="1" applyAlignment="1">
      <alignment horizontal="right" wrapText="1"/>
    </xf>
    <xf numFmtId="0" fontId="68" fillId="4" borderId="174" xfId="0" applyNumberFormat="1" applyFont="1" applyFill="1" applyBorder="1" applyAlignment="1">
      <alignment horizontal="left" wrapText="1"/>
    </xf>
    <xf numFmtId="0" fontId="69" fillId="4" borderId="173" xfId="0" applyNumberFormat="1" applyFont="1" applyFill="1" applyBorder="1" applyAlignment="1">
      <alignment horizontal="right" wrapText="1"/>
    </xf>
    <xf numFmtId="0" fontId="68" fillId="4" borderId="181" xfId="0" applyNumberFormat="1" applyFont="1" applyFill="1" applyBorder="1" applyAlignment="1">
      <alignment horizontal="left" wrapText="1"/>
    </xf>
    <xf numFmtId="49" fontId="0" fillId="4" borderId="182" xfId="0" applyNumberFormat="1" applyFont="1" applyFill="1" applyBorder="1" applyAlignment="1">
      <alignment wrapText="1"/>
    </xf>
    <xf numFmtId="0" fontId="0" fillId="4" borderId="183" xfId="0" applyNumberFormat="1" applyFont="1" applyFill="1" applyBorder="1" applyAlignment="1">
      <alignment wrapText="1"/>
    </xf>
    <xf numFmtId="0" fontId="0" fillId="4" borderId="149" xfId="0" applyNumberFormat="1" applyFont="1" applyFill="1" applyBorder="1" applyAlignment="1">
      <alignment wrapText="1"/>
    </xf>
    <xf numFmtId="0" fontId="0" fillId="4" borderId="173" xfId="0" applyNumberFormat="1" applyFont="1" applyFill="1" applyBorder="1" applyAlignment="1">
      <alignment wrapText="1"/>
    </xf>
    <xf numFmtId="49" fontId="68" fillId="4" borderId="181" xfId="0" applyNumberFormat="1" applyFont="1" applyFill="1" applyBorder="1" applyAlignment="1">
      <alignment horizontal="left" wrapText="1"/>
    </xf>
    <xf numFmtId="0" fontId="69" fillId="4" borderId="183" xfId="0" applyNumberFormat="1" applyFont="1" applyFill="1" applyBorder="1" applyAlignment="1">
      <alignment horizontal="right" wrapText="1"/>
    </xf>
    <xf numFmtId="49" fontId="68" fillId="4" borderId="178" xfId="0" applyNumberFormat="1" applyFont="1" applyFill="1" applyBorder="1" applyAlignment="1">
      <alignment horizontal="left" wrapText="1"/>
    </xf>
    <xf numFmtId="0" fontId="69" fillId="4" borderId="149" xfId="0" applyNumberFormat="1" applyFont="1" applyFill="1" applyBorder="1" applyAlignment="1">
      <alignment horizontal="right" wrapText="1"/>
    </xf>
    <xf numFmtId="49" fontId="68" fillId="4" borderId="179" xfId="0" applyNumberFormat="1" applyFont="1" applyFill="1" applyBorder="1" applyAlignment="1">
      <alignment horizontal="left" wrapText="1"/>
    </xf>
    <xf numFmtId="0" fontId="0" fillId="4" borderId="184" xfId="0" applyNumberFormat="1" applyFont="1" applyFill="1" applyBorder="1" applyAlignment="1">
      <alignment wrapText="1"/>
    </xf>
    <xf numFmtId="0" fontId="68" fillId="4" borderId="185" xfId="0" applyNumberFormat="1" applyFont="1" applyFill="1" applyBorder="1" applyAlignment="1">
      <alignment horizontal="left" wrapText="1"/>
    </xf>
    <xf numFmtId="49" fontId="0" fillId="4" borderId="186" xfId="0" applyNumberFormat="1" applyFont="1" applyFill="1" applyBorder="1" applyAlignment="1">
      <alignment wrapText="1"/>
    </xf>
    <xf numFmtId="0" fontId="0" fillId="4" borderId="187" xfId="0" applyNumberFormat="1" applyFont="1" applyFill="1" applyBorder="1" applyAlignment="1">
      <alignment wrapText="1"/>
    </xf>
    <xf numFmtId="49" fontId="68" fillId="4" borderId="185" xfId="0" applyNumberFormat="1" applyFont="1" applyFill="1" applyBorder="1" applyAlignment="1">
      <alignment horizontal="left" wrapText="1"/>
    </xf>
    <xf numFmtId="0" fontId="68" fillId="4" borderId="183" xfId="0" applyNumberFormat="1" applyFont="1" applyFill="1" applyBorder="1" applyAlignment="1">
      <alignment wrapText="1"/>
    </xf>
    <xf numFmtId="0" fontId="68" fillId="4" borderId="149" xfId="0" applyNumberFormat="1" applyFont="1" applyFill="1" applyBorder="1" applyAlignment="1">
      <alignment wrapText="1"/>
    </xf>
    <xf numFmtId="49" fontId="69" fillId="4" borderId="149" xfId="0" applyNumberFormat="1" applyFont="1" applyFill="1" applyBorder="1" applyAlignment="1">
      <alignment horizontal="right" vertical="center"/>
    </xf>
    <xf numFmtId="0" fontId="0" fillId="4" borderId="184" xfId="0" applyNumberFormat="1" applyFont="1" applyFill="1" applyBorder="1" applyAlignment="1">
      <alignment vertical="center"/>
    </xf>
    <xf numFmtId="0" fontId="0" fillId="4" borderId="172" xfId="0" applyNumberFormat="1" applyFont="1" applyFill="1" applyBorder="1" applyAlignment="1">
      <alignment wrapText="1"/>
    </xf>
    <xf numFmtId="0" fontId="69" fillId="4" borderId="172" xfId="0" applyNumberFormat="1" applyFont="1" applyFill="1" applyBorder="1" applyAlignment="1">
      <alignment horizontal="right" wrapText="1"/>
    </xf>
    <xf numFmtId="0" fontId="69" fillId="4" borderId="156" xfId="0" applyNumberFormat="1" applyFont="1" applyFill="1" applyBorder="1" applyAlignment="1">
      <alignment horizontal="right" wrapText="1"/>
    </xf>
    <xf numFmtId="0" fontId="0" fillId="4" borderId="143" xfId="0" applyNumberFormat="1" applyFont="1" applyFill="1" applyBorder="1" applyAlignment="1">
      <alignment wrapText="1"/>
    </xf>
    <xf numFmtId="0" fontId="68" fillId="4" borderId="141" xfId="0" applyNumberFormat="1" applyFont="1" applyFill="1" applyBorder="1" applyAlignment="1">
      <alignment horizontal="left" wrapText="1"/>
    </xf>
    <xf numFmtId="49" fontId="0" fillId="4" borderId="188" xfId="0" applyNumberFormat="1" applyFont="1" applyFill="1" applyBorder="1" applyAlignment="1">
      <alignment wrapText="1"/>
    </xf>
    <xf numFmtId="49" fontId="0" fillId="4" borderId="189" xfId="0" applyNumberFormat="1" applyFont="1" applyFill="1" applyBorder="1" applyAlignment="1">
      <alignment wrapText="1"/>
    </xf>
    <xf numFmtId="0" fontId="0" fillId="4" borderId="173" xfId="0" applyNumberFormat="1" applyFont="1" applyFill="1" applyBorder="1" applyAlignment="1">
      <alignment vertical="center"/>
    </xf>
    <xf numFmtId="0" fontId="0" fillId="4" borderId="183" xfId="0" applyNumberFormat="1" applyFont="1" applyFill="1" applyBorder="1" applyAlignment="1">
      <alignment vertical="center"/>
    </xf>
    <xf numFmtId="49" fontId="0" fillId="4" borderId="173" xfId="0" applyNumberFormat="1" applyFont="1" applyFill="1" applyBorder="1" applyAlignment="1">
      <alignment vertical="center"/>
    </xf>
    <xf numFmtId="49" fontId="0" fillId="4" borderId="145" xfId="0" applyNumberFormat="1" applyFont="1" applyFill="1" applyBorder="1" applyAlignment="1">
      <alignment vertical="center"/>
    </xf>
    <xf numFmtId="0" fontId="0" fillId="4" borderId="172" xfId="0" applyNumberFormat="1" applyFont="1" applyFill="1" applyBorder="1" applyAlignment="1">
      <alignment vertical="center"/>
    </xf>
    <xf numFmtId="49" fontId="0" fillId="4" borderId="149" xfId="0" applyNumberFormat="1" applyFont="1" applyFill="1" applyBorder="1" applyAlignment="1">
      <alignment wrapText="1"/>
    </xf>
    <xf numFmtId="49" fontId="0" fillId="4" borderId="190" xfId="0" applyNumberFormat="1" applyFont="1" applyFill="1" applyBorder="1" applyAlignment="1">
      <alignment wrapText="1"/>
    </xf>
    <xf numFmtId="49" fontId="0" fillId="4" borderId="191" xfId="0" applyNumberFormat="1" applyFont="1" applyFill="1" applyBorder="1" applyAlignment="1">
      <alignment wrapText="1"/>
    </xf>
    <xf numFmtId="0" fontId="0" fillId="4" borderId="168" xfId="0" applyNumberFormat="1" applyFont="1" applyFill="1" applyBorder="1" applyAlignment="1">
      <alignment wrapText="1"/>
    </xf>
    <xf numFmtId="49" fontId="0" fillId="4" borderId="192" xfId="0" applyNumberFormat="1" applyFont="1" applyFill="1" applyBorder="1" applyAlignment="1">
      <alignment wrapText="1"/>
    </xf>
    <xf numFmtId="0" fontId="0" fillId="4" borderId="193" xfId="0" applyNumberFormat="1" applyFont="1" applyFill="1" applyBorder="1" applyAlignment="1">
      <alignment wrapText="1"/>
    </xf>
    <xf numFmtId="0" fontId="0" fillId="4" borderId="194" xfId="0" applyFont="1" applyFill="1" applyBorder="1" applyAlignment="1">
      <alignment vertical="center"/>
    </xf>
    <xf numFmtId="0" fontId="0" fillId="4" borderId="195" xfId="0" applyFont="1" applyFill="1" applyBorder="1" applyAlignment="1">
      <alignment wrapText="1"/>
    </xf>
    <xf numFmtId="49" fontId="69" fillId="4" borderId="196" xfId="0" applyNumberFormat="1" applyFont="1" applyFill="1" applyBorder="1" applyAlignment="1">
      <alignment vertical="center"/>
    </xf>
    <xf numFmtId="49" fontId="69" fillId="4" borderId="194" xfId="0" applyNumberFormat="1" applyFont="1" applyFill="1" applyBorder="1" applyAlignment="1">
      <alignment vertical="center"/>
    </xf>
    <xf numFmtId="0" fontId="69" fillId="4" borderId="168" xfId="0" applyNumberFormat="1" applyFont="1" applyFill="1" applyBorder="1" applyAlignment="1">
      <alignment horizontal="right" wrapText="1"/>
    </xf>
    <xf numFmtId="49" fontId="69" fillId="4" borderId="195" xfId="0" applyNumberFormat="1" applyFont="1" applyFill="1" applyBorder="1" applyAlignment="1">
      <alignment wrapText="1"/>
    </xf>
    <xf numFmtId="49" fontId="0" fillId="4" borderId="197" xfId="0" applyNumberFormat="1" applyFont="1" applyFill="1" applyBorder="1" applyAlignment="1">
      <alignment wrapText="1"/>
    </xf>
    <xf numFmtId="0" fontId="0" fillId="4" borderId="196" xfId="0" applyFont="1" applyFill="1" applyBorder="1" applyAlignment="1">
      <alignment vertical="center"/>
    </xf>
    <xf numFmtId="0" fontId="68" fillId="4" borderId="167" xfId="0" applyNumberFormat="1" applyFont="1" applyFill="1" applyBorder="1" applyAlignment="1">
      <alignment horizontal="left" wrapText="1"/>
    </xf>
    <xf numFmtId="49" fontId="0" fillId="4" borderId="198" xfId="0" applyNumberFormat="1" applyFont="1" applyFill="1" applyBorder="1" applyAlignment="1">
      <alignment wrapText="1"/>
    </xf>
    <xf numFmtId="49" fontId="0" fillId="4" borderId="150" xfId="0" applyNumberFormat="1" applyFont="1" applyFill="1" applyBorder="1" applyAlignment="1">
      <alignment wrapText="1"/>
    </xf>
    <xf numFmtId="49" fontId="0" fillId="4" borderId="174" xfId="0" applyNumberFormat="1" applyFont="1" applyFill="1" applyBorder="1" applyAlignment="1">
      <alignment wrapText="1"/>
    </xf>
    <xf numFmtId="49" fontId="69" fillId="4" borderId="176" xfId="0" applyNumberFormat="1" applyFont="1" applyFill="1" applyBorder="1" applyAlignment="1">
      <alignment horizontal="right" wrapText="1"/>
    </xf>
    <xf numFmtId="49" fontId="0" fillId="4" borderId="163" xfId="0" applyNumberFormat="1" applyFont="1" applyFill="1" applyBorder="1" applyAlignment="1">
      <alignment wrapText="1"/>
    </xf>
    <xf numFmtId="0" fontId="0" fillId="4" borderId="199" xfId="0" applyFont="1" applyFill="1" applyBorder="1" applyAlignment="1">
      <alignment wrapText="1"/>
    </xf>
    <xf numFmtId="0" fontId="1" fillId="0" borderId="0" xfId="0" applyFont="1" applyAlignment="1">
      <alignment horizontal="left" wrapText="1"/>
    </xf>
    <xf numFmtId="0" fontId="0" fillId="0" borderId="0" xfId="0" applyFont="1" applyAlignment="1"/>
    <xf numFmtId="0" fontId="11" fillId="4" borderId="15" xfId="0" applyFont="1" applyFill="1" applyBorder="1" applyAlignment="1">
      <alignment horizontal="center" wrapText="1"/>
    </xf>
    <xf numFmtId="49" fontId="16" fillId="4" borderId="15" xfId="0" applyNumberFormat="1" applyFont="1" applyFill="1" applyBorder="1" applyAlignment="1">
      <alignment horizontal="center" vertical="center"/>
    </xf>
    <xf numFmtId="0" fontId="16" fillId="4" borderId="20" xfId="0" applyFont="1" applyFill="1" applyBorder="1" applyAlignment="1">
      <alignment horizontal="center"/>
    </xf>
    <xf numFmtId="49" fontId="14" fillId="4" borderId="15" xfId="0" applyNumberFormat="1" applyFont="1" applyFill="1" applyBorder="1" applyAlignment="1">
      <alignment horizontal="center"/>
    </xf>
    <xf numFmtId="0" fontId="14" fillId="4" borderId="15" xfId="0" applyFont="1" applyFill="1" applyBorder="1" applyAlignment="1">
      <alignment horizontal="center"/>
    </xf>
    <xf numFmtId="49" fontId="5" fillId="4" borderId="12" xfId="0" applyNumberFormat="1" applyFont="1" applyFill="1" applyBorder="1" applyAlignment="1">
      <alignment horizontal="left" vertical="center"/>
    </xf>
    <xf numFmtId="0" fontId="0" fillId="4" borderId="13" xfId="0" applyFont="1" applyFill="1" applyBorder="1" applyAlignment="1">
      <alignment vertical="center"/>
    </xf>
    <xf numFmtId="0" fontId="0" fillId="4" borderId="14" xfId="0" applyFont="1" applyFill="1" applyBorder="1" applyAlignment="1">
      <alignment vertical="center"/>
    </xf>
    <xf numFmtId="49" fontId="13" fillId="4" borderId="15" xfId="0" applyNumberFormat="1" applyFont="1" applyFill="1" applyBorder="1" applyAlignment="1">
      <alignment horizontal="left" wrapText="1"/>
    </xf>
    <xf numFmtId="0" fontId="13" fillId="4" borderId="15" xfId="0" applyFont="1" applyFill="1" applyBorder="1" applyAlignment="1">
      <alignment horizontal="left" wrapText="1"/>
    </xf>
    <xf numFmtId="49" fontId="5" fillId="6" borderId="28" xfId="0" applyNumberFormat="1"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49" fontId="5" fillId="4" borderId="22" xfId="0" applyNumberFormat="1" applyFont="1" applyFill="1" applyBorder="1" applyAlignment="1">
      <alignment horizontal="center" vertical="top"/>
    </xf>
    <xf numFmtId="0" fontId="5" fillId="4" borderId="26" xfId="0" applyFont="1" applyFill="1" applyBorder="1" applyAlignment="1">
      <alignment horizontal="center" vertical="top"/>
    </xf>
    <xf numFmtId="49" fontId="7" fillId="4" borderId="10" xfId="0" applyNumberFormat="1" applyFont="1" applyFill="1" applyBorder="1" applyAlignment="1">
      <alignment horizontal="center"/>
    </xf>
    <xf numFmtId="0" fontId="7" fillId="4" borderId="11" xfId="0" applyFont="1" applyFill="1" applyBorder="1" applyAlignment="1">
      <alignment horizontal="center"/>
    </xf>
    <xf numFmtId="0" fontId="7" fillId="4" borderId="10" xfId="0" applyFont="1" applyFill="1" applyBorder="1" applyAlignment="1">
      <alignment horizontal="center"/>
    </xf>
    <xf numFmtId="49" fontId="12" fillId="4" borderId="10" xfId="0" applyNumberFormat="1" applyFont="1" applyFill="1" applyBorder="1" applyAlignment="1">
      <alignment horizontal="center" vertical="center"/>
    </xf>
    <xf numFmtId="0" fontId="12" fillId="4" borderId="11" xfId="0" applyFont="1" applyFill="1" applyBorder="1" applyAlignment="1">
      <alignment horizontal="center" vertical="center"/>
    </xf>
    <xf numFmtId="49" fontId="23" fillId="4" borderId="48" xfId="0" applyNumberFormat="1" applyFont="1" applyFill="1" applyBorder="1" applyAlignment="1">
      <alignment horizontal="center" vertical="center"/>
    </xf>
    <xf numFmtId="49" fontId="23" fillId="4" borderId="49" xfId="0" applyNumberFormat="1" applyFont="1" applyFill="1" applyBorder="1" applyAlignment="1">
      <alignment horizontal="center" vertical="center"/>
    </xf>
    <xf numFmtId="49" fontId="31" fillId="4" borderId="63" xfId="0" applyNumberFormat="1" applyFont="1" applyFill="1" applyBorder="1" applyAlignment="1">
      <alignment horizontal="center" vertical="center"/>
    </xf>
    <xf numFmtId="0" fontId="31" fillId="4" borderId="27" xfId="0" applyFont="1" applyFill="1" applyBorder="1" applyAlignment="1">
      <alignment horizontal="center" vertical="center"/>
    </xf>
    <xf numFmtId="0" fontId="31" fillId="4" borderId="65" xfId="0" applyFont="1" applyFill="1" applyBorder="1" applyAlignment="1">
      <alignment horizontal="center" vertical="center"/>
    </xf>
    <xf numFmtId="49" fontId="32" fillId="4" borderId="12" xfId="0" applyNumberFormat="1" applyFont="1" applyFill="1" applyBorder="1" applyAlignment="1">
      <alignment horizontal="center"/>
    </xf>
    <xf numFmtId="0" fontId="32" fillId="4" borderId="14" xfId="0" applyFont="1" applyFill="1" applyBorder="1" applyAlignment="1">
      <alignment horizontal="center"/>
    </xf>
    <xf numFmtId="49" fontId="7" fillId="4" borderId="45" xfId="0" applyNumberFormat="1" applyFont="1" applyFill="1" applyBorder="1" applyAlignment="1">
      <alignment horizontal="center" vertical="center"/>
    </xf>
    <xf numFmtId="0" fontId="7" fillId="4" borderId="45" xfId="0" applyFont="1" applyFill="1" applyBorder="1" applyAlignment="1">
      <alignment horizontal="center" vertical="center"/>
    </xf>
    <xf numFmtId="0" fontId="7" fillId="4" borderId="46" xfId="0" applyFont="1" applyFill="1" applyBorder="1" applyAlignment="1">
      <alignment horizontal="center" vertical="center"/>
    </xf>
    <xf numFmtId="0" fontId="7" fillId="4" borderId="15" xfId="0" applyFont="1" applyFill="1" applyBorder="1" applyAlignment="1">
      <alignment horizontal="center" vertical="center"/>
    </xf>
    <xf numFmtId="0" fontId="7" fillId="4" borderId="11" xfId="0" applyFont="1" applyFill="1" applyBorder="1" applyAlignment="1">
      <alignment horizontal="center" vertical="center"/>
    </xf>
    <xf numFmtId="49" fontId="12" fillId="4" borderId="15" xfId="0" applyNumberFormat="1" applyFont="1" applyFill="1" applyBorder="1" applyAlignment="1">
      <alignment horizontal="center" vertical="center"/>
    </xf>
    <xf numFmtId="0" fontId="12" fillId="4" borderId="15" xfId="0" applyFont="1" applyFill="1" applyBorder="1" applyAlignment="1">
      <alignment horizontal="center" vertical="center"/>
    </xf>
    <xf numFmtId="49" fontId="4" fillId="4" borderId="53" xfId="0" applyNumberFormat="1" applyFont="1" applyFill="1" applyBorder="1" applyAlignment="1">
      <alignment horizontal="center"/>
    </xf>
    <xf numFmtId="0" fontId="4" fillId="4" borderId="53" xfId="0" applyFont="1" applyFill="1" applyBorder="1" applyAlignment="1">
      <alignment horizontal="center"/>
    </xf>
    <xf numFmtId="49" fontId="12" fillId="4" borderId="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49" fontId="26" fillId="4" borderId="20" xfId="0" applyNumberFormat="1" applyFont="1" applyFill="1" applyBorder="1" applyAlignment="1">
      <alignment horizontal="right" vertical="center"/>
    </xf>
    <xf numFmtId="0" fontId="26" fillId="4" borderId="20" xfId="0" applyFont="1" applyFill="1" applyBorder="1" applyAlignment="1">
      <alignment horizontal="right" vertical="center"/>
    </xf>
    <xf numFmtId="0" fontId="23" fillId="4" borderId="68" xfId="0" applyNumberFormat="1" applyFont="1" applyFill="1" applyBorder="1" applyAlignment="1">
      <alignment horizontal="center" vertical="center"/>
    </xf>
    <xf numFmtId="0" fontId="0" fillId="4" borderId="69" xfId="0" applyFont="1" applyFill="1" applyBorder="1" applyAlignment="1"/>
    <xf numFmtId="0" fontId="0" fillId="4" borderId="71" xfId="0" applyFont="1" applyFill="1" applyBorder="1" applyAlignment="1"/>
    <xf numFmtId="0" fontId="31" fillId="4" borderId="64" xfId="0" applyFont="1" applyFill="1" applyBorder="1" applyAlignment="1">
      <alignment horizontal="center" vertical="center"/>
    </xf>
    <xf numFmtId="0" fontId="23" fillId="4" borderId="70" xfId="0" applyFont="1" applyFill="1" applyBorder="1" applyAlignment="1">
      <alignment horizontal="center" vertical="center"/>
    </xf>
    <xf numFmtId="0" fontId="23" fillId="4" borderId="69" xfId="0" applyFont="1" applyFill="1" applyBorder="1" applyAlignment="1">
      <alignment horizontal="center" vertical="center"/>
    </xf>
    <xf numFmtId="0" fontId="0" fillId="4" borderId="27" xfId="0" applyFont="1" applyFill="1" applyBorder="1" applyAlignment="1"/>
    <xf numFmtId="0" fontId="0" fillId="4" borderId="66" xfId="0" applyFont="1" applyFill="1" applyBorder="1" applyAlignment="1"/>
    <xf numFmtId="49" fontId="23" fillId="6" borderId="63" xfId="0" applyNumberFormat="1" applyFont="1" applyFill="1" applyBorder="1" applyAlignment="1">
      <alignment horizontal="left" vertical="center"/>
    </xf>
    <xf numFmtId="49" fontId="39" fillId="4" borderId="57" xfId="0" applyNumberFormat="1" applyFont="1" applyFill="1" applyBorder="1" applyAlignment="1">
      <alignment horizontal="center" vertical="center"/>
    </xf>
    <xf numFmtId="0" fontId="39" fillId="4" borderId="88" xfId="0" applyFont="1" applyFill="1" applyBorder="1" applyAlignment="1">
      <alignment horizontal="center" vertical="center"/>
    </xf>
    <xf numFmtId="49" fontId="38" fillId="4" borderId="15" xfId="0" applyNumberFormat="1" applyFont="1" applyFill="1" applyBorder="1" applyAlignment="1">
      <alignment horizontal="center"/>
    </xf>
    <xf numFmtId="0" fontId="38" fillId="4" borderId="15" xfId="0" applyFont="1" applyFill="1" applyBorder="1" applyAlignment="1">
      <alignment horizontal="center"/>
    </xf>
    <xf numFmtId="0" fontId="31" fillId="4" borderId="66" xfId="0" applyFont="1" applyFill="1" applyBorder="1" applyAlignment="1">
      <alignment horizontal="center" vertical="center"/>
    </xf>
    <xf numFmtId="0" fontId="39" fillId="4" borderId="3" xfId="0" applyFont="1" applyFill="1" applyBorder="1" applyAlignment="1">
      <alignment horizontal="center" vertical="center"/>
    </xf>
    <xf numFmtId="49" fontId="23" fillId="6" borderId="90" xfId="0" applyNumberFormat="1" applyFont="1" applyFill="1" applyBorder="1" applyAlignment="1">
      <alignment horizontal="left" vertical="center"/>
    </xf>
    <xf numFmtId="0" fontId="23" fillId="6" borderId="13" xfId="0" applyFont="1" applyFill="1" applyBorder="1" applyAlignment="1">
      <alignment horizontal="left" vertical="center"/>
    </xf>
    <xf numFmtId="0" fontId="23" fillId="6" borderId="14" xfId="0" applyFont="1" applyFill="1" applyBorder="1" applyAlignment="1">
      <alignment horizontal="left" vertical="center"/>
    </xf>
    <xf numFmtId="49" fontId="7" fillId="4" borderId="15" xfId="0" applyNumberFormat="1" applyFont="1" applyFill="1" applyBorder="1" applyAlignment="1">
      <alignment horizontal="center" vertical="center"/>
    </xf>
    <xf numFmtId="49" fontId="12" fillId="4" borderId="15" xfId="0" applyNumberFormat="1" applyFont="1" applyFill="1" applyBorder="1" applyAlignment="1">
      <alignment horizontal="center" vertical="center" wrapText="1"/>
    </xf>
    <xf numFmtId="0" fontId="12" fillId="4" borderId="11" xfId="0" applyFont="1" applyFill="1" applyBorder="1" applyAlignment="1">
      <alignment horizontal="center" vertical="center" wrapText="1"/>
    </xf>
    <xf numFmtId="0" fontId="23" fillId="6" borderId="27" xfId="0" applyFont="1" applyFill="1" applyBorder="1" applyAlignment="1">
      <alignment horizontal="left" vertical="center"/>
    </xf>
    <xf numFmtId="0" fontId="23" fillId="6" borderId="66" xfId="0" applyFont="1" applyFill="1" applyBorder="1" applyAlignment="1">
      <alignment horizontal="left" vertical="center"/>
    </xf>
    <xf numFmtId="49" fontId="5" fillId="4" borderId="58" xfId="0" applyNumberFormat="1" applyFont="1" applyFill="1" applyBorder="1" applyAlignment="1">
      <alignment horizontal="center" vertical="center"/>
    </xf>
    <xf numFmtId="0" fontId="5" fillId="4" borderId="5"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59" xfId="0" applyFont="1" applyFill="1" applyBorder="1" applyAlignment="1">
      <alignment horizontal="center" vertical="center"/>
    </xf>
    <xf numFmtId="49" fontId="5" fillId="4" borderId="12" xfId="0" applyNumberFormat="1" applyFont="1" applyFill="1" applyBorder="1" applyAlignment="1">
      <alignment vertical="center"/>
    </xf>
    <xf numFmtId="0" fontId="4" fillId="4" borderId="13" xfId="0" applyFont="1" applyFill="1" applyBorder="1" applyAlignment="1">
      <alignment vertical="center"/>
    </xf>
    <xf numFmtId="0" fontId="4" fillId="4" borderId="14" xfId="0" applyFont="1" applyFill="1" applyBorder="1" applyAlignment="1">
      <alignment vertical="center"/>
    </xf>
    <xf numFmtId="49" fontId="28" fillId="4" borderId="15" xfId="0" applyNumberFormat="1" applyFont="1" applyFill="1" applyBorder="1" applyAlignment="1">
      <alignment horizontal="center" vertical="center"/>
    </xf>
    <xf numFmtId="0" fontId="28" fillId="4" borderId="15" xfId="0" applyFont="1" applyFill="1" applyBorder="1" applyAlignment="1">
      <alignment horizontal="center" vertical="center"/>
    </xf>
    <xf numFmtId="49" fontId="7" fillId="4" borderId="15" xfId="0" applyNumberFormat="1" applyFont="1" applyFill="1" applyBorder="1" applyAlignment="1">
      <alignment horizontal="center" vertical="top"/>
    </xf>
    <xf numFmtId="0" fontId="7" fillId="4" borderId="15" xfId="0" applyFont="1" applyFill="1" applyBorder="1" applyAlignment="1">
      <alignment horizontal="center" vertical="top"/>
    </xf>
    <xf numFmtId="0" fontId="7" fillId="4" borderId="11" xfId="0" applyFont="1" applyFill="1" applyBorder="1" applyAlignment="1">
      <alignment horizontal="center" vertical="top"/>
    </xf>
    <xf numFmtId="0" fontId="12" fillId="0" borderId="15" xfId="0" applyFont="1" applyBorder="1" applyAlignment="1">
      <alignment horizontal="center"/>
    </xf>
    <xf numFmtId="0" fontId="12" fillId="0" borderId="11" xfId="0" applyFont="1" applyBorder="1" applyAlignment="1">
      <alignment horizontal="center"/>
    </xf>
    <xf numFmtId="49" fontId="12" fillId="0" borderId="15" xfId="0" applyNumberFormat="1" applyFont="1" applyBorder="1" applyAlignment="1">
      <alignment horizontal="center"/>
    </xf>
    <xf numFmtId="49" fontId="9" fillId="4" borderId="27" xfId="0" applyNumberFormat="1" applyFont="1" applyFill="1" applyBorder="1" applyAlignment="1">
      <alignment vertical="top"/>
    </xf>
    <xf numFmtId="0" fontId="4" fillId="4" borderId="27" xfId="0" applyFont="1" applyFill="1" applyBorder="1" applyAlignment="1">
      <alignment vertical="top"/>
    </xf>
    <xf numFmtId="0" fontId="4" fillId="4" borderId="66" xfId="0" applyFont="1" applyFill="1" applyBorder="1" applyAlignment="1">
      <alignment vertical="top"/>
    </xf>
    <xf numFmtId="0" fontId="4" fillId="4" borderId="13" xfId="0" applyFont="1" applyFill="1" applyBorder="1" applyAlignment="1">
      <alignment horizontal="center" vertical="center"/>
    </xf>
    <xf numFmtId="0" fontId="4" fillId="4" borderId="17" xfId="0" applyFont="1" applyFill="1" applyBorder="1" applyAlignment="1">
      <alignment horizontal="center" vertical="center"/>
    </xf>
    <xf numFmtId="0" fontId="4" fillId="4" borderId="14" xfId="0" applyFont="1" applyFill="1" applyBorder="1" applyAlignment="1">
      <alignment horizontal="center" vertical="center"/>
    </xf>
    <xf numFmtId="49" fontId="43" fillId="4" borderId="63" xfId="0" applyNumberFormat="1" applyFont="1" applyFill="1" applyBorder="1" applyAlignment="1">
      <alignment horizontal="center" vertical="center"/>
    </xf>
    <xf numFmtId="0" fontId="43" fillId="4" borderId="27" xfId="0" applyFont="1" applyFill="1" applyBorder="1" applyAlignment="1">
      <alignment horizontal="center" vertical="center"/>
    </xf>
    <xf numFmtId="0" fontId="43" fillId="4" borderId="64" xfId="0" applyFont="1" applyFill="1" applyBorder="1" applyAlignment="1">
      <alignment horizontal="center" vertical="center"/>
    </xf>
    <xf numFmtId="0" fontId="43" fillId="4" borderId="66" xfId="0" applyFont="1" applyFill="1" applyBorder="1" applyAlignment="1">
      <alignment horizontal="center" vertical="center"/>
    </xf>
    <xf numFmtId="0" fontId="9" fillId="4" borderId="68" xfId="0" applyNumberFormat="1" applyFont="1" applyFill="1" applyBorder="1" applyAlignment="1">
      <alignment horizontal="center" vertical="center"/>
    </xf>
    <xf numFmtId="0" fontId="9" fillId="4" borderId="69" xfId="0" applyFont="1" applyFill="1" applyBorder="1" applyAlignment="1">
      <alignment horizontal="center" vertical="center"/>
    </xf>
    <xf numFmtId="0" fontId="9" fillId="4" borderId="71" xfId="0" applyFont="1" applyFill="1" applyBorder="1" applyAlignment="1">
      <alignment horizontal="center" vertical="center"/>
    </xf>
    <xf numFmtId="49" fontId="47" fillId="4" borderId="103" xfId="0" applyNumberFormat="1" applyFont="1" applyFill="1" applyBorder="1" applyAlignment="1">
      <alignment horizontal="center" vertical="center"/>
    </xf>
    <xf numFmtId="0" fontId="47" fillId="4" borderId="118" xfId="0" applyFont="1" applyFill="1" applyBorder="1" applyAlignment="1">
      <alignment horizontal="center" vertical="center"/>
    </xf>
    <xf numFmtId="49" fontId="47" fillId="4" borderId="103" xfId="0" applyNumberFormat="1" applyFont="1" applyFill="1" applyBorder="1" applyAlignment="1">
      <alignment horizontal="center" vertical="center" wrapText="1"/>
    </xf>
    <xf numFmtId="0" fontId="47" fillId="4" borderId="118" xfId="0" applyFont="1" applyFill="1" applyBorder="1" applyAlignment="1">
      <alignment horizontal="center" vertical="center" wrapText="1"/>
    </xf>
    <xf numFmtId="49" fontId="47" fillId="4" borderId="100" xfId="0" applyNumberFormat="1" applyFont="1" applyFill="1" applyBorder="1" applyAlignment="1">
      <alignment horizontal="center" vertical="top"/>
    </xf>
    <xf numFmtId="0" fontId="47" fillId="4" borderId="100" xfId="0" applyFont="1" applyFill="1" applyBorder="1" applyAlignment="1">
      <alignment horizontal="center" vertical="top"/>
    </xf>
    <xf numFmtId="49" fontId="49" fillId="4" borderId="1" xfId="0" applyNumberFormat="1" applyFont="1" applyFill="1" applyBorder="1" applyAlignment="1">
      <alignment horizontal="center"/>
    </xf>
    <xf numFmtId="0" fontId="49" fillId="4" borderId="1" xfId="0" applyFont="1" applyFill="1" applyBorder="1" applyAlignment="1">
      <alignment horizontal="center"/>
    </xf>
    <xf numFmtId="0" fontId="50" fillId="4" borderId="1" xfId="0" applyFont="1" applyFill="1" applyBorder="1" applyAlignment="1">
      <alignment horizontal="center"/>
    </xf>
    <xf numFmtId="49" fontId="51" fillId="4" borderId="1" xfId="0" applyNumberFormat="1" applyFont="1" applyFill="1" applyBorder="1" applyAlignment="1">
      <alignment horizontal="center"/>
    </xf>
    <xf numFmtId="0" fontId="51" fillId="4" borderId="1" xfId="0" applyFont="1" applyFill="1" applyBorder="1" applyAlignment="1">
      <alignment horizontal="center"/>
    </xf>
    <xf numFmtId="0" fontId="52" fillId="4" borderId="1" xfId="0" applyFont="1" applyFill="1" applyBorder="1" applyAlignment="1"/>
    <xf numFmtId="49" fontId="54" fillId="4" borderId="104" xfId="0" applyNumberFormat="1" applyFont="1" applyFill="1" applyBorder="1" applyAlignment="1">
      <alignment horizontal="left" vertical="center" wrapText="1"/>
    </xf>
    <xf numFmtId="0" fontId="54" fillId="4" borderId="105" xfId="0" applyFont="1" applyFill="1" applyBorder="1" applyAlignment="1">
      <alignment horizontal="left" vertical="center" wrapText="1"/>
    </xf>
    <xf numFmtId="0" fontId="54" fillId="4" borderId="109" xfId="0" applyFont="1" applyFill="1" applyBorder="1" applyAlignment="1">
      <alignment horizontal="left" vertical="center" wrapText="1"/>
    </xf>
    <xf numFmtId="0" fontId="54" fillId="4" borderId="100" xfId="0" applyFont="1" applyFill="1" applyBorder="1" applyAlignment="1">
      <alignment horizontal="left" vertical="center" wrapText="1"/>
    </xf>
    <xf numFmtId="49" fontId="54" fillId="4" borderId="110" xfId="0" applyNumberFormat="1" applyFont="1" applyFill="1" applyBorder="1" applyAlignment="1">
      <alignment horizontal="center" vertical="center" wrapText="1"/>
    </xf>
    <xf numFmtId="0" fontId="54" fillId="4" borderId="111" xfId="0" applyFont="1" applyFill="1" applyBorder="1" applyAlignment="1">
      <alignment horizontal="center" vertical="center" wrapText="1"/>
    </xf>
    <xf numFmtId="0" fontId="54" fillId="4" borderId="112" xfId="0" applyFont="1" applyFill="1" applyBorder="1" applyAlignment="1">
      <alignment horizontal="center" vertical="center" wrapText="1"/>
    </xf>
    <xf numFmtId="0" fontId="54" fillId="4" borderId="113" xfId="0" applyFont="1" applyFill="1" applyBorder="1" applyAlignment="1">
      <alignment horizontal="center" vertical="center" wrapText="1"/>
    </xf>
    <xf numFmtId="49" fontId="62" fillId="4" borderId="55" xfId="0" applyNumberFormat="1" applyFont="1" applyFill="1" applyBorder="1" applyAlignment="1">
      <alignment horizontal="center"/>
    </xf>
    <xf numFmtId="0" fontId="62" fillId="4" borderId="55" xfId="0" applyFont="1" applyFill="1" applyBorder="1" applyAlignment="1">
      <alignment horizontal="center"/>
    </xf>
    <xf numFmtId="49" fontId="63" fillId="4" borderId="38" xfId="0" applyNumberFormat="1" applyFont="1" applyFill="1" applyBorder="1" applyAlignment="1">
      <alignment horizontal="left" vertical="top" wrapText="1"/>
    </xf>
    <xf numFmtId="0" fontId="63" fillId="4" borderId="15" xfId="0" applyFont="1" applyFill="1" applyBorder="1" applyAlignment="1">
      <alignment vertical="top" wrapText="1"/>
    </xf>
    <xf numFmtId="0" fontId="64" fillId="4" borderId="39" xfId="0" applyFont="1" applyFill="1" applyBorder="1" applyAlignment="1"/>
    <xf numFmtId="0" fontId="64" fillId="4" borderId="40" xfId="0" applyFont="1" applyFill="1" applyBorder="1" applyAlignment="1"/>
    <xf numFmtId="0" fontId="63" fillId="4" borderId="15" xfId="0" applyFont="1" applyFill="1" applyBorder="1" applyAlignment="1">
      <alignment horizontal="left" vertical="top" wrapText="1"/>
    </xf>
    <xf numFmtId="49" fontId="23" fillId="6" borderId="28" xfId="0" applyNumberFormat="1" applyFont="1" applyFill="1" applyBorder="1" applyAlignment="1">
      <alignment horizontal="center" vertical="center"/>
    </xf>
    <xf numFmtId="0" fontId="23" fillId="6" borderId="13" xfId="0" applyFont="1" applyFill="1" applyBorder="1" applyAlignment="1">
      <alignment horizontal="center" vertical="center"/>
    </xf>
    <xf numFmtId="0" fontId="23" fillId="6" borderId="14" xfId="0" applyFont="1" applyFill="1" applyBorder="1" applyAlignment="1">
      <alignment horizontal="center" vertical="center"/>
    </xf>
    <xf numFmtId="49" fontId="9" fillId="4" borderId="72" xfId="0" applyNumberFormat="1" applyFont="1" applyFill="1" applyBorder="1" applyAlignment="1">
      <alignment horizontal="center" vertical="center" wrapText="1"/>
    </xf>
    <xf numFmtId="0" fontId="9" fillId="4" borderId="76" xfId="0" applyFont="1" applyFill="1" applyBorder="1" applyAlignment="1">
      <alignment horizontal="center" vertical="center"/>
    </xf>
    <xf numFmtId="0" fontId="9" fillId="4" borderId="75" xfId="0" applyFont="1" applyFill="1" applyBorder="1" applyAlignment="1">
      <alignment horizontal="center" vertical="center"/>
    </xf>
    <xf numFmtId="49" fontId="62" fillId="4" borderId="15" xfId="0" applyNumberFormat="1" applyFont="1" applyFill="1" applyBorder="1" applyAlignment="1">
      <alignment horizontal="center"/>
    </xf>
    <xf numFmtId="0" fontId="62" fillId="4" borderId="15" xfId="0" applyFont="1" applyFill="1" applyBorder="1" applyAlignment="1">
      <alignment horizontal="center"/>
    </xf>
    <xf numFmtId="0" fontId="66" fillId="4" borderId="55" xfId="0" applyFont="1" applyFill="1" applyBorder="1" applyAlignment="1">
      <alignment horizontal="center"/>
    </xf>
    <xf numFmtId="0" fontId="66" fillId="4" borderId="15" xfId="0" applyFont="1" applyFill="1" applyBorder="1" applyAlignment="1">
      <alignment horizontal="center"/>
    </xf>
    <xf numFmtId="49" fontId="8" fillId="4" borderId="15" xfId="0" applyNumberFormat="1" applyFont="1" applyFill="1" applyBorder="1" applyAlignment="1">
      <alignment horizontal="center"/>
    </xf>
    <xf numFmtId="0" fontId="8" fillId="4" borderId="15" xfId="0" applyFont="1" applyFill="1" applyBorder="1" applyAlignment="1">
      <alignment horizontal="center"/>
    </xf>
    <xf numFmtId="0" fontId="63" fillId="4" borderId="55" xfId="0" applyFont="1" applyFill="1" applyBorder="1" applyAlignment="1"/>
    <xf numFmtId="49" fontId="12" fillId="4" borderId="15" xfId="0" applyNumberFormat="1" applyFont="1" applyFill="1" applyBorder="1" applyAlignment="1">
      <alignment horizontal="center"/>
    </xf>
    <xf numFmtId="0" fontId="12" fillId="4" borderId="15" xfId="0" applyFont="1" applyFill="1" applyBorder="1" applyAlignment="1">
      <alignment horizontal="center"/>
    </xf>
    <xf numFmtId="49" fontId="9" fillId="4" borderId="22" xfId="0" applyNumberFormat="1" applyFont="1" applyFill="1" applyBorder="1" applyAlignment="1">
      <alignment horizontal="center" vertical="center" wrapText="1"/>
    </xf>
    <xf numFmtId="0" fontId="9" fillId="4" borderId="26" xfId="0" applyFont="1" applyFill="1" applyBorder="1" applyAlignment="1">
      <alignment horizontal="center" vertical="center" wrapText="1"/>
    </xf>
    <xf numFmtId="49" fontId="9" fillId="4" borderId="63" xfId="0" applyNumberFormat="1" applyFont="1" applyFill="1" applyBorder="1" applyAlignment="1">
      <alignment horizontal="center" vertical="center"/>
    </xf>
    <xf numFmtId="0" fontId="9" fillId="4" borderId="27" xfId="0" applyFont="1" applyFill="1" applyBorder="1" applyAlignment="1">
      <alignment horizontal="center" vertical="center"/>
    </xf>
    <xf numFmtId="0" fontId="9" fillId="4" borderId="66" xfId="0" applyFont="1" applyFill="1" applyBorder="1" applyAlignment="1">
      <alignment horizontal="center" vertical="center"/>
    </xf>
    <xf numFmtId="0" fontId="9" fillId="4" borderId="68" xfId="0" applyFont="1" applyFill="1" applyBorder="1" applyAlignment="1">
      <alignment horizontal="center" vertical="center"/>
    </xf>
    <xf numFmtId="0" fontId="9" fillId="4" borderId="20" xfId="0" applyFont="1" applyFill="1" applyBorder="1" applyAlignment="1">
      <alignment horizontal="center" vertical="center"/>
    </xf>
    <xf numFmtId="0" fontId="0" fillId="4" borderId="55" xfId="0" applyFont="1" applyFill="1" applyBorder="1" applyAlignment="1"/>
    <xf numFmtId="49" fontId="63" fillId="4" borderId="39" xfId="0" applyNumberFormat="1" applyFont="1" applyFill="1" applyBorder="1" applyAlignment="1">
      <alignment horizontal="left" wrapText="1"/>
    </xf>
    <xf numFmtId="0" fontId="63" fillId="4" borderId="40" xfId="0" applyFont="1" applyFill="1" applyBorder="1" applyAlignment="1">
      <alignment horizontal="left" wrapText="1"/>
    </xf>
    <xf numFmtId="0" fontId="63" fillId="4" borderId="41" xfId="0" applyFont="1" applyFill="1" applyBorder="1" applyAlignment="1">
      <alignment horizontal="left" wrapText="1"/>
    </xf>
    <xf numFmtId="49" fontId="63" fillId="4" borderId="38" xfId="0" applyNumberFormat="1" applyFont="1" applyFill="1" applyBorder="1" applyAlignment="1"/>
    <xf numFmtId="0" fontId="63" fillId="4" borderId="15" xfId="0" applyFont="1" applyFill="1" applyBorder="1" applyAlignment="1"/>
    <xf numFmtId="0" fontId="63" fillId="4" borderId="16" xfId="0" applyFont="1" applyFill="1" applyBorder="1" applyAlignment="1"/>
    <xf numFmtId="0" fontId="63" fillId="4" borderId="16" xfId="0" applyFont="1" applyFill="1" applyBorder="1" applyAlignment="1">
      <alignment horizontal="left" vertical="top" wrapText="1"/>
    </xf>
    <xf numFmtId="0" fontId="63" fillId="4" borderId="16" xfId="0" applyFont="1" applyFill="1" applyBorder="1" applyAlignment="1">
      <alignment vertical="top" wrapText="1"/>
    </xf>
    <xf numFmtId="49" fontId="9" fillId="4" borderId="72" xfId="0" applyNumberFormat="1" applyFont="1" applyFill="1" applyBorder="1" applyAlignment="1">
      <alignment horizontal="center" vertical="center"/>
    </xf>
    <xf numFmtId="49" fontId="9" fillId="4" borderId="57" xfId="0" applyNumberFormat="1" applyFont="1" applyFill="1" applyBorder="1" applyAlignment="1">
      <alignment horizontal="center" vertical="center"/>
    </xf>
    <xf numFmtId="0" fontId="9" fillId="4" borderId="37" xfId="0" applyFont="1" applyFill="1" applyBorder="1" applyAlignment="1">
      <alignment horizontal="center" vertical="center"/>
    </xf>
    <xf numFmtId="0" fontId="9" fillId="4" borderId="88" xfId="0" applyFont="1" applyFill="1" applyBorder="1" applyAlignment="1">
      <alignment horizontal="center" vertical="center"/>
    </xf>
    <xf numFmtId="49" fontId="63" fillId="4" borderId="39" xfId="0" applyNumberFormat="1" applyFont="1" applyFill="1" applyBorder="1" applyAlignment="1">
      <alignment vertical="top" wrapText="1"/>
    </xf>
    <xf numFmtId="0" fontId="63" fillId="4" borderId="40" xfId="0" applyFont="1" applyFill="1" applyBorder="1" applyAlignment="1">
      <alignment vertical="top" wrapText="1"/>
    </xf>
    <xf numFmtId="49" fontId="8" fillId="11" borderId="12" xfId="0" applyNumberFormat="1" applyFont="1" applyFill="1" applyBorder="1" applyAlignment="1">
      <alignment horizontal="left" vertical="center" wrapText="1"/>
    </xf>
    <xf numFmtId="0" fontId="8" fillId="11" borderId="13" xfId="0" applyFont="1" applyFill="1" applyBorder="1" applyAlignment="1">
      <alignment horizontal="left" vertical="center" wrapText="1"/>
    </xf>
    <xf numFmtId="0" fontId="8" fillId="11" borderId="14" xfId="0" applyFont="1" applyFill="1" applyBorder="1" applyAlignment="1">
      <alignment horizontal="left" vertical="center"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BFBFBF"/>
      <rgbColor rgb="FFC0C0C0"/>
      <rgbColor rgb="FFCCFFCC"/>
      <rgbColor rgb="FF00B050"/>
      <rgbColor rgb="FFA2BD90"/>
      <rgbColor rgb="FFFF0000"/>
      <rgbColor rgb="FFFFFF00"/>
      <rgbColor rgb="FF99FF99"/>
      <rgbColor rgb="FF7891B0"/>
      <rgbColor rgb="FFCCFFFF"/>
      <rgbColor rgb="FF339966"/>
      <rgbColor rgb="FFD8D8D8"/>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19048</xdr:colOff>
      <xdr:row>61</xdr:row>
      <xdr:rowOff>0</xdr:rowOff>
    </xdr:from>
    <xdr:to>
      <xdr:col>9</xdr:col>
      <xdr:colOff>0</xdr:colOff>
      <xdr:row>87</xdr:row>
      <xdr:rowOff>140955</xdr:rowOff>
    </xdr:to>
    <xdr:pic>
      <xdr:nvPicPr>
        <xdr:cNvPr id="2" name="Picture 2" descr="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04848" y="10458450"/>
          <a:ext cx="5467353" cy="4598656"/>
        </a:xfrm>
        <a:prstGeom prst="rect">
          <a:avLst/>
        </a:prstGeom>
        <a:ln w="9525" cap="flat">
          <a:solidFill>
            <a:srgbClr val="000000"/>
          </a:solidFill>
          <a:prstDash val="solid"/>
          <a:round/>
        </a:ln>
        <a:effectLst/>
      </xdr:spPr>
    </xdr:pic>
    <xdr:clientData/>
  </xdr:twoCellAnchor>
  <xdr:twoCellAnchor>
    <xdr:from>
      <xdr:col>0</xdr:col>
      <xdr:colOff>685799</xdr:colOff>
      <xdr:row>90</xdr:row>
      <xdr:rowOff>0</xdr:rowOff>
    </xdr:from>
    <xdr:to>
      <xdr:col>9</xdr:col>
      <xdr:colOff>9523</xdr:colOff>
      <xdr:row>117</xdr:row>
      <xdr:rowOff>7143</xdr:rowOff>
    </xdr:to>
    <xdr:pic>
      <xdr:nvPicPr>
        <xdr:cNvPr id="3" name="Picture 3" descr="Picture 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85798" y="15430500"/>
          <a:ext cx="5495926" cy="4636294"/>
        </a:xfrm>
        <a:prstGeom prst="rect">
          <a:avLst/>
        </a:prstGeom>
        <a:ln w="9525" cap="flat">
          <a:solidFill>
            <a:srgbClr val="000000"/>
          </a:solidFill>
          <a:prstDash val="solid"/>
          <a:miter lim="800000"/>
        </a:ln>
        <a:effectLst/>
      </xdr:spPr>
    </xdr:pic>
    <xdr:clientData/>
  </xdr:twoCellAnchor>
  <xdr:twoCellAnchor>
    <xdr:from>
      <xdr:col>0</xdr:col>
      <xdr:colOff>685799</xdr:colOff>
      <xdr:row>118</xdr:row>
      <xdr:rowOff>0</xdr:rowOff>
    </xdr:from>
    <xdr:to>
      <xdr:col>9</xdr:col>
      <xdr:colOff>9523</xdr:colOff>
      <xdr:row>145</xdr:row>
      <xdr:rowOff>7143</xdr:rowOff>
    </xdr:to>
    <xdr:pic>
      <xdr:nvPicPr>
        <xdr:cNvPr id="4" name="Picture 1" descr="Picture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85798" y="20231100"/>
          <a:ext cx="5495926" cy="4636294"/>
        </a:xfrm>
        <a:prstGeom prst="rect">
          <a:avLst/>
        </a:prstGeom>
        <a:ln w="9525" cap="flat">
          <a:solidFill>
            <a:srgbClr val="000000"/>
          </a:solidFill>
          <a:prstDash val="solid"/>
          <a:miter lim="800000"/>
        </a:ln>
        <a:effectLst/>
      </xdr:spPr>
    </xdr:pic>
    <xdr:clientData/>
  </xdr:twoCellAnchor>
  <xdr:twoCellAnchor>
    <xdr:from>
      <xdr:col>1</xdr:col>
      <xdr:colOff>0</xdr:colOff>
      <xdr:row>146</xdr:row>
      <xdr:rowOff>0</xdr:rowOff>
    </xdr:from>
    <xdr:to>
      <xdr:col>9</xdr:col>
      <xdr:colOff>19050</xdr:colOff>
      <xdr:row>173</xdr:row>
      <xdr:rowOff>14287</xdr:rowOff>
    </xdr:to>
    <xdr:pic>
      <xdr:nvPicPr>
        <xdr:cNvPr id="5" name="Picture 5" descr="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685800" y="25031700"/>
          <a:ext cx="5505450" cy="4643438"/>
        </a:xfrm>
        <a:prstGeom prst="rect">
          <a:avLst/>
        </a:prstGeom>
        <a:ln w="9525" cap="flat">
          <a:solidFill>
            <a:srgbClr val="000000"/>
          </a:solidFill>
          <a:prstDash val="solid"/>
          <a:miter lim="800000"/>
        </a:ln>
        <a:effectLst/>
      </xdr:spPr>
    </xdr:pic>
    <xdr:clientData/>
  </xdr:twoCellAnchor>
  <xdr:twoCellAnchor>
    <xdr:from>
      <xdr:col>1</xdr:col>
      <xdr:colOff>0</xdr:colOff>
      <xdr:row>173</xdr:row>
      <xdr:rowOff>152400</xdr:rowOff>
    </xdr:from>
    <xdr:to>
      <xdr:col>9</xdr:col>
      <xdr:colOff>10974</xdr:colOff>
      <xdr:row>185</xdr:row>
      <xdr:rowOff>142875</xdr:rowOff>
    </xdr:to>
    <xdr:grpSp>
      <xdr:nvGrpSpPr>
        <xdr:cNvPr id="8" name="Picture 6">
          <a:extLst>
            <a:ext uri="{FF2B5EF4-FFF2-40B4-BE49-F238E27FC236}">
              <a16:creationId xmlns:a16="http://schemas.microsoft.com/office/drawing/2014/main" id="{00000000-0008-0000-0100-000008000000}"/>
            </a:ext>
          </a:extLst>
        </xdr:cNvPr>
        <xdr:cNvGrpSpPr/>
      </xdr:nvGrpSpPr>
      <xdr:grpSpPr>
        <a:xfrm>
          <a:off x="685800" y="29813250"/>
          <a:ext cx="5497374" cy="2047875"/>
          <a:chOff x="0" y="0"/>
          <a:chExt cx="5497374" cy="2047875"/>
        </a:xfrm>
      </xdr:grpSpPr>
      <xdr:sp macro="" textlink="">
        <xdr:nvSpPr>
          <xdr:cNvPr id="6" name="Shape 6">
            <a:extLst>
              <a:ext uri="{FF2B5EF4-FFF2-40B4-BE49-F238E27FC236}">
                <a16:creationId xmlns:a16="http://schemas.microsoft.com/office/drawing/2014/main" id="{00000000-0008-0000-0100-000006000000}"/>
              </a:ext>
            </a:extLst>
          </xdr:cNvPr>
          <xdr:cNvSpPr/>
        </xdr:nvSpPr>
        <xdr:spPr>
          <a:xfrm>
            <a:off x="0" y="0"/>
            <a:ext cx="5497375" cy="2047875"/>
          </a:xfrm>
          <a:prstGeom prst="rect">
            <a:avLst/>
          </a:prstGeom>
          <a:solidFill>
            <a:srgbClr val="FFFFFF"/>
          </a:solidFill>
          <a:ln w="12700" cap="flat">
            <a:noFill/>
            <a:miter lim="400000"/>
          </a:ln>
          <a:effectLst/>
        </xdr:spPr>
        <xdr:txBody>
          <a:bodyPr/>
          <a:lstStyle/>
          <a:p>
            <a:endParaRPr/>
          </a:p>
        </xdr:txBody>
      </xdr:sp>
      <xdr:pic>
        <xdr:nvPicPr>
          <xdr:cNvPr id="7" name="image6.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0" y="0"/>
            <a:ext cx="5497375" cy="2047875"/>
          </a:xfrm>
          <a:prstGeom prst="rect">
            <a:avLst/>
          </a:prstGeom>
          <a:ln w="9525" cap="flat">
            <a:solidFill>
              <a:srgbClr val="000000"/>
            </a:solidFill>
            <a:prstDash val="solid"/>
            <a:round/>
          </a:ln>
          <a:effectLst/>
        </xdr:spPr>
      </xdr:pic>
    </xdr:grpSp>
    <xdr:clientData/>
  </xdr:twoCellAnchor>
  <xdr:twoCellAnchor>
    <xdr:from>
      <xdr:col>0</xdr:col>
      <xdr:colOff>666750</xdr:colOff>
      <xdr:row>185</xdr:row>
      <xdr:rowOff>4524</xdr:rowOff>
    </xdr:from>
    <xdr:to>
      <xdr:col>9</xdr:col>
      <xdr:colOff>19050</xdr:colOff>
      <xdr:row>213</xdr:row>
      <xdr:rowOff>100250</xdr:rowOff>
    </xdr:to>
    <xdr:sp macro="" textlink="">
      <xdr:nvSpPr>
        <xdr:cNvPr id="9" name="TextBox 7">
          <a:extLst>
            <a:ext uri="{FF2B5EF4-FFF2-40B4-BE49-F238E27FC236}">
              <a16:creationId xmlns:a16="http://schemas.microsoft.com/office/drawing/2014/main" id="{00000000-0008-0000-0100-000009000000}"/>
            </a:ext>
          </a:extLst>
        </xdr:cNvPr>
        <xdr:cNvSpPr txBox="1"/>
      </xdr:nvSpPr>
      <xdr:spPr>
        <a:xfrm>
          <a:off x="666750" y="31722774"/>
          <a:ext cx="5524500" cy="4896327"/>
        </a:xfrm>
        <a:prstGeom prst="rect">
          <a:avLst/>
        </a:prstGeom>
        <a:solidFill>
          <a:srgbClr val="FFFFFF"/>
        </a:solidFill>
        <a:ln w="9525" cap="flat">
          <a:solidFill>
            <a:srgbClr val="BABABA"/>
          </a:solidFill>
          <a:prstDash val="solid"/>
          <a:round/>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5719" tIns="45719" rIns="45719" bIns="45719" numCol="1" anchor="t">
          <a:noAutofit/>
        </a:bodyPr>
        <a:lstStyle/>
        <a:p>
          <a:pPr marL="0" marR="0" indent="0" algn="ctr" defTabSz="914400" latinLnBrk="0">
            <a:lnSpc>
              <a:spcPct val="100000"/>
            </a:lnSpc>
            <a:spcBef>
              <a:spcPts val="0"/>
            </a:spcBef>
            <a:spcAft>
              <a:spcPts val="0"/>
            </a:spcAft>
            <a:buClrTx/>
            <a:buSzTx/>
            <a:buFontTx/>
            <a:buNone/>
            <a:tabLst/>
            <a:defRPr sz="1100" b="1" i="0" u="sng" strike="noStrike" cap="none" spc="0" baseline="0">
              <a:solidFill>
                <a:srgbClr val="000000"/>
              </a:solidFill>
              <a:uFillTx/>
              <a:latin typeface="Times New Roman"/>
              <a:ea typeface="Times New Roman"/>
              <a:cs typeface="Times New Roman"/>
              <a:sym typeface="Times New Roman"/>
            </a:defRPr>
          </a:pPr>
          <a:r>
            <a:rPr sz="1100" b="1" i="0" u="sng" strike="noStrike" cap="none" spc="0" baseline="0">
              <a:solidFill>
                <a:srgbClr val="000000"/>
              </a:solidFill>
              <a:uFillTx/>
              <a:latin typeface="Times New Roman"/>
              <a:ea typeface="Times New Roman"/>
              <a:cs typeface="Times New Roman"/>
              <a:sym typeface="Times New Roman"/>
            </a:rPr>
            <a:t>Changes from JQ2019 to JQ2020</a:t>
          </a:r>
        </a:p>
        <a:p>
          <a:pPr marL="0" marR="0" indent="0" algn="just"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 </a:t>
          </a:r>
        </a:p>
        <a:p>
          <a:pPr marL="0" marR="0" indent="0" algn="just"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Below is a complete list of all changes to JQ2020.  Items in bold are significant changes.</a:t>
          </a:r>
        </a:p>
        <a:p>
          <a:pPr marL="0" marR="0" indent="0" algn="just"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 </a:t>
          </a:r>
        </a:p>
        <a:p>
          <a:pPr marL="342900" marR="0" indent="-342900" algn="just" defTabSz="914400" latinLnBrk="0">
            <a:lnSpc>
              <a:spcPct val="100000"/>
            </a:lnSpc>
            <a:spcBef>
              <a:spcPts val="0"/>
            </a:spcBef>
            <a:spcAft>
              <a:spcPts val="0"/>
            </a:spcAft>
            <a:buClrTx/>
            <a:buSzPct val="100000"/>
            <a:buFontTx/>
            <a:buAutoNum type="arabicParenR"/>
            <a:tabLst>
              <a:tab pos="228600" algn="l"/>
              <a:tab pos="4445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Definitions</a:t>
          </a:r>
        </a:p>
        <a:p>
          <a:pPr marL="742950" marR="0" lvl="1" indent="-285750" algn="just" defTabSz="914400" latinLnBrk="0">
            <a:lnSpc>
              <a:spcPct val="100000"/>
            </a:lnSpc>
            <a:spcBef>
              <a:spcPts val="0"/>
            </a:spcBef>
            <a:spcAft>
              <a:spcPts val="0"/>
            </a:spcAft>
            <a:buClrTx/>
            <a:buSzPct val="100000"/>
            <a:buFontTx/>
            <a:buAutoNum type="alphaLcParenR"/>
            <a:tabLst>
              <a:tab pos="4572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Included additional products under definition of production</a:t>
          </a:r>
        </a:p>
        <a:p>
          <a:pPr marL="742950" marR="0" lvl="1" indent="-285750" algn="just" defTabSz="914400" latinLnBrk="0">
            <a:lnSpc>
              <a:spcPct val="100000"/>
            </a:lnSpc>
            <a:spcBef>
              <a:spcPts val="0"/>
            </a:spcBef>
            <a:spcAft>
              <a:spcPts val="0"/>
            </a:spcAft>
            <a:buClrTx/>
            <a:buSzPct val="100000"/>
            <a:buFontTx/>
            <a:buAutoNum type="alphaLcParenR"/>
            <a:tabLst>
              <a:tab pos="457200" algn="l"/>
            </a:tabLst>
            <a:defRPr sz="1100" b="1" i="0" u="none" strike="noStrike" cap="none" spc="0" baseline="0">
              <a:solidFill>
                <a:srgbClr val="000000"/>
              </a:solidFill>
              <a:uFillTx/>
              <a:latin typeface="Times New Roman"/>
              <a:ea typeface="Times New Roman"/>
              <a:cs typeface="Times New Roman"/>
              <a:sym typeface="Times New Roman"/>
            </a:defRPr>
          </a:pPr>
          <a:r>
            <a:rPr sz="1100" b="1" i="0" u="none" strike="noStrike" cap="none" spc="0" baseline="0">
              <a:solidFill>
                <a:srgbClr val="000000"/>
              </a:solidFill>
              <a:uFillTx/>
              <a:latin typeface="Times New Roman"/>
              <a:ea typeface="Times New Roman"/>
              <a:cs typeface="Times New Roman"/>
              <a:sym typeface="Times New Roman"/>
            </a:rPr>
            <a:t>Changed definition of veneer to </a:t>
          </a:r>
          <a:r>
            <a:rPr sz="1100" b="1" i="0" u="sng" strike="noStrike" cap="none" spc="0" baseline="0">
              <a:solidFill>
                <a:srgbClr val="000000"/>
              </a:solidFill>
              <a:uFillTx/>
              <a:latin typeface="Times New Roman"/>
              <a:ea typeface="Times New Roman"/>
              <a:cs typeface="Times New Roman"/>
              <a:sym typeface="Times New Roman"/>
            </a:rPr>
            <a:t>exclude</a:t>
          </a:r>
          <a:r>
            <a:rPr sz="1100" b="1" i="0" u="none" strike="noStrike" cap="none" spc="0" baseline="0">
              <a:solidFill>
                <a:srgbClr val="000000"/>
              </a:solidFill>
              <a:uFillTx/>
              <a:latin typeface="Times New Roman"/>
              <a:ea typeface="Times New Roman"/>
              <a:cs typeface="Times New Roman"/>
              <a:sym typeface="Times New Roman"/>
            </a:rPr>
            <a:t> veneer used for plywood </a:t>
          </a:r>
          <a:r>
            <a:rPr sz="1100" b="0" i="0" u="none" strike="noStrike" cap="none" spc="0" baseline="0">
              <a:solidFill>
                <a:srgbClr val="000000"/>
              </a:solidFill>
              <a:uFillTx/>
              <a:latin typeface="Times New Roman"/>
              <a:ea typeface="Times New Roman"/>
              <a:cs typeface="Times New Roman"/>
              <a:sym typeface="Times New Roman"/>
            </a:rPr>
            <a:t>(item 7). This reverts to the pre-2017 definition.</a:t>
          </a:r>
        </a:p>
        <a:p>
          <a:pPr marL="742950" marR="0" lvl="1" indent="-285750" algn="just" defTabSz="914400" latinLnBrk="0">
            <a:lnSpc>
              <a:spcPct val="100000"/>
            </a:lnSpc>
            <a:spcBef>
              <a:spcPts val="0"/>
            </a:spcBef>
            <a:spcAft>
              <a:spcPts val="0"/>
            </a:spcAft>
            <a:buClrTx/>
            <a:buSzPct val="100000"/>
            <a:buFontTx/>
            <a:buAutoNum type="alphaLcParenR"/>
            <a:tabLst>
              <a:tab pos="4572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Removed reference to particle board as an aggregate (item 8.2).</a:t>
          </a:r>
        </a:p>
        <a:p>
          <a:pPr marL="742950" marR="0" lvl="1" indent="-285750" algn="just" defTabSz="914400" latinLnBrk="0">
            <a:lnSpc>
              <a:spcPct val="100000"/>
            </a:lnSpc>
            <a:spcBef>
              <a:spcPts val="0"/>
            </a:spcBef>
            <a:spcAft>
              <a:spcPts val="0"/>
            </a:spcAft>
            <a:buClrTx/>
            <a:buSzPct val="100000"/>
            <a:buFontTx/>
            <a:buAutoNum type="alphaLcParenR"/>
            <a:tabLst>
              <a:tab pos="4572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Added fine OSB to definition of OSB (item 8.2.1).</a:t>
          </a:r>
        </a:p>
        <a:p>
          <a:pPr marL="342900" marR="0" indent="-342900" algn="just" defTabSz="914400" latinLnBrk="0">
            <a:lnSpc>
              <a:spcPct val="100000"/>
            </a:lnSpc>
            <a:spcBef>
              <a:spcPts val="0"/>
            </a:spcBef>
            <a:spcAft>
              <a:spcPts val="0"/>
            </a:spcAft>
            <a:buClrTx/>
            <a:buSzPct val="100000"/>
            <a:buFontTx/>
            <a:buAutoNum type="arabicParenR"/>
            <a:tabLst>
              <a:tab pos="2286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Questionnaires </a:t>
          </a:r>
        </a:p>
        <a:p>
          <a:pPr marL="742950" marR="0" lvl="1" indent="-285750" algn="just" defTabSz="914400" latinLnBrk="0">
            <a:lnSpc>
              <a:spcPct val="100000"/>
            </a:lnSpc>
            <a:spcBef>
              <a:spcPts val="0"/>
            </a:spcBef>
            <a:spcAft>
              <a:spcPts val="0"/>
            </a:spcAft>
            <a:buClrTx/>
            <a:buSzPct val="100000"/>
            <a:buFontTx/>
            <a:buAutoNum type="alphaLcParenR"/>
            <a:tabLst>
              <a:tab pos="4572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Changed representation of unit “mt” to “t” (metric tonnes).  </a:t>
          </a:r>
        </a:p>
        <a:p>
          <a:pPr marL="742950" marR="0" lvl="1" indent="-285750" algn="just" defTabSz="914400" latinLnBrk="0">
            <a:lnSpc>
              <a:spcPct val="100000"/>
            </a:lnSpc>
            <a:spcBef>
              <a:spcPts val="0"/>
            </a:spcBef>
            <a:spcAft>
              <a:spcPts val="0"/>
            </a:spcAft>
            <a:buClrTx/>
            <a:buSzPct val="100000"/>
            <a:buFontTx/>
            <a:buAutoNum type="alphaLcParenR"/>
            <a:tabLst>
              <a:tab pos="4572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Cubic metre (m</a:t>
          </a:r>
          <a:r>
            <a:rPr sz="1100" b="0" i="0" u="none" strike="noStrike" cap="none" spc="0" baseline="30000">
              <a:solidFill>
                <a:srgbClr val="000000"/>
              </a:solidFill>
              <a:uFillTx/>
              <a:latin typeface="Times New Roman"/>
              <a:ea typeface="Times New Roman"/>
              <a:cs typeface="Times New Roman"/>
              <a:sym typeface="Times New Roman"/>
            </a:rPr>
            <a:t>3</a:t>
          </a:r>
          <a:r>
            <a:rPr sz="1100" b="0" i="0" u="none" strike="noStrike" cap="none" spc="0" baseline="0">
              <a:solidFill>
                <a:srgbClr val="000000"/>
              </a:solidFill>
              <a:uFillTx/>
              <a:latin typeface="Times New Roman"/>
              <a:ea typeface="Times New Roman"/>
              <a:cs typeface="Times New Roman"/>
              <a:sym typeface="Times New Roman"/>
            </a:rPr>
            <a:t>) referenced as solid volume (in accordance with definitions).</a:t>
          </a:r>
        </a:p>
        <a:p>
          <a:pPr marL="742950" marR="0" lvl="1" indent="-285750" algn="just" defTabSz="914400" latinLnBrk="0">
            <a:lnSpc>
              <a:spcPct val="100000"/>
            </a:lnSpc>
            <a:spcBef>
              <a:spcPts val="0"/>
            </a:spcBef>
            <a:spcAft>
              <a:spcPts val="0"/>
            </a:spcAft>
            <a:buClrTx/>
            <a:buSzPct val="100000"/>
            <a:buFontTx/>
            <a:buAutoNum type="alphaLcParenR"/>
            <a:tabLst>
              <a:tab pos="4572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Included m</a:t>
          </a:r>
          <a:r>
            <a:rPr sz="1100" b="0" i="0" u="none" strike="noStrike" cap="none" spc="0" baseline="30000">
              <a:solidFill>
                <a:srgbClr val="000000"/>
              </a:solidFill>
              <a:uFillTx/>
              <a:latin typeface="Times New Roman"/>
              <a:ea typeface="Times New Roman"/>
              <a:cs typeface="Times New Roman"/>
              <a:sym typeface="Times New Roman"/>
            </a:rPr>
            <a:t>3</a:t>
          </a:r>
          <a:r>
            <a:rPr sz="1100" b="0" i="0" u="none" strike="noStrike" cap="none" spc="0" baseline="0">
              <a:solidFill>
                <a:srgbClr val="000000"/>
              </a:solidFill>
              <a:uFillTx/>
              <a:latin typeface="Times New Roman"/>
              <a:ea typeface="Times New Roman"/>
              <a:cs typeface="Times New Roman"/>
              <a:sym typeface="Times New Roman"/>
            </a:rPr>
            <a:t>ub (underbark) for roundwood on ITTO 2. </a:t>
          </a:r>
        </a:p>
        <a:p>
          <a:pPr marL="742950" marR="0" lvl="1" indent="-285750" algn="just" defTabSz="914400" latinLnBrk="0">
            <a:lnSpc>
              <a:spcPct val="100000"/>
            </a:lnSpc>
            <a:spcBef>
              <a:spcPts val="0"/>
            </a:spcBef>
            <a:spcAft>
              <a:spcPts val="0"/>
            </a:spcAft>
            <a:buClrTx/>
            <a:buSzPct val="100000"/>
            <a:buFontTx/>
            <a:buAutoNum type="alphaLcParenR"/>
            <a:tabLst>
              <a:tab pos="4572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ECE-EU</a:t>
          </a:r>
        </a:p>
        <a:p>
          <a:pPr marL="1143000" marR="0" lvl="2" indent="-228600" algn="just" defTabSz="914400" latinLnBrk="0">
            <a:lnSpc>
              <a:spcPct val="100000"/>
            </a:lnSpc>
            <a:spcBef>
              <a:spcPts val="0"/>
            </a:spcBef>
            <a:spcAft>
              <a:spcPts val="0"/>
            </a:spcAft>
            <a:buClrTx/>
            <a:buSzPct val="100000"/>
            <a:buFontTx/>
            <a:buAutoNum type="romanLcParenR"/>
            <a:tabLst>
              <a:tab pos="6858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Removed the “ex” (partial) HS codes</a:t>
          </a:r>
        </a:p>
        <a:p>
          <a:pPr marL="1143000" marR="0" lvl="2" indent="-228600" algn="just" defTabSz="914400" latinLnBrk="0">
            <a:lnSpc>
              <a:spcPct val="100000"/>
            </a:lnSpc>
            <a:spcBef>
              <a:spcPts val="0"/>
            </a:spcBef>
            <a:spcAft>
              <a:spcPts val="0"/>
            </a:spcAft>
            <a:buClrTx/>
            <a:buSzPct val="100000"/>
            <a:buFontTx/>
            <a:buAutoNum type="romanLcParenR"/>
            <a:tabLst>
              <a:tab pos="685800" algn="l"/>
            </a:tabLst>
            <a:defRPr sz="1100" b="1" i="0" u="none" strike="noStrike" cap="none" spc="0" baseline="0">
              <a:solidFill>
                <a:srgbClr val="000000"/>
              </a:solidFill>
              <a:uFillTx/>
              <a:latin typeface="Times New Roman"/>
              <a:ea typeface="Times New Roman"/>
              <a:cs typeface="Times New Roman"/>
              <a:sym typeface="Times New Roman"/>
            </a:defRPr>
          </a:pPr>
          <a:r>
            <a:rPr sz="1100" b="1" i="0" u="none" strike="noStrike" cap="none" spc="0" baseline="0">
              <a:solidFill>
                <a:srgbClr val="000000"/>
              </a:solidFill>
              <a:uFillTx/>
              <a:latin typeface="Times New Roman"/>
              <a:ea typeface="Times New Roman"/>
              <a:cs typeface="Times New Roman"/>
              <a:sym typeface="Times New Roman"/>
            </a:rPr>
            <a:t>Removed item 1.2.C.Other (3 rows)</a:t>
          </a:r>
        </a:p>
        <a:p>
          <a:pPr marL="1143000" marR="0" lvl="2" indent="-228600" algn="just" defTabSz="914400" latinLnBrk="0">
            <a:lnSpc>
              <a:spcPct val="100000"/>
            </a:lnSpc>
            <a:spcBef>
              <a:spcPts val="0"/>
            </a:spcBef>
            <a:spcAft>
              <a:spcPts val="0"/>
            </a:spcAft>
            <a:buClrTx/>
            <a:buSzPct val="100000"/>
            <a:buFontTx/>
            <a:buAutoNum type="romanLcParenR"/>
            <a:tabLst>
              <a:tab pos="685800" algn="l"/>
            </a:tabLst>
            <a:defRPr sz="1100" b="0" i="0" u="none" strike="noStrike" cap="none" spc="0" baseline="0">
              <a:solidFill>
                <a:srgbClr val="000000"/>
              </a:solidFill>
              <a:uFillTx/>
              <a:latin typeface="Times New Roman"/>
              <a:ea typeface="Times New Roman"/>
              <a:cs typeface="Times New Roman"/>
              <a:sym typeface="Times New Roman"/>
            </a:defRPr>
          </a:pPr>
          <a:r>
            <a:rPr sz="1100" b="0" i="0" u="none" strike="noStrike" cap="none" spc="0" baseline="0">
              <a:solidFill>
                <a:srgbClr val="000000"/>
              </a:solidFill>
              <a:uFillTx/>
              <a:latin typeface="Times New Roman"/>
              <a:ea typeface="Times New Roman"/>
              <a:cs typeface="Times New Roman"/>
              <a:sym typeface="Times New Roman"/>
            </a:rPr>
            <a:t>Restored data checks between this questionnaire and JQ2</a:t>
          </a:r>
        </a:p>
      </xdr:txBody>
    </xdr:sp>
    <xdr:clientData/>
  </xdr:twoCellAnchor>
  <xdr:twoCellAnchor>
    <xdr:from>
      <xdr:col>1</xdr:col>
      <xdr:colOff>19050</xdr:colOff>
      <xdr:row>0</xdr:row>
      <xdr:rowOff>38100</xdr:rowOff>
    </xdr:from>
    <xdr:to>
      <xdr:col>9</xdr:col>
      <xdr:colOff>9525</xdr:colOff>
      <xdr:row>60</xdr:row>
      <xdr:rowOff>57150</xdr:rowOff>
    </xdr:to>
    <xdr:grpSp>
      <xdr:nvGrpSpPr>
        <xdr:cNvPr id="12" name="Group 12">
          <a:extLst>
            <a:ext uri="{FF2B5EF4-FFF2-40B4-BE49-F238E27FC236}">
              <a16:creationId xmlns:a16="http://schemas.microsoft.com/office/drawing/2014/main" id="{00000000-0008-0000-0100-00000C000000}"/>
            </a:ext>
          </a:extLst>
        </xdr:cNvPr>
        <xdr:cNvGrpSpPr/>
      </xdr:nvGrpSpPr>
      <xdr:grpSpPr>
        <a:xfrm>
          <a:off x="704850" y="38100"/>
          <a:ext cx="5476875" cy="10306050"/>
          <a:chOff x="0" y="0"/>
          <a:chExt cx="5476875" cy="10306050"/>
        </a:xfrm>
      </xdr:grpSpPr>
      <xdr:sp macro="" textlink="">
        <xdr:nvSpPr>
          <xdr:cNvPr id="10" name="Shape 10">
            <a:extLst>
              <a:ext uri="{FF2B5EF4-FFF2-40B4-BE49-F238E27FC236}">
                <a16:creationId xmlns:a16="http://schemas.microsoft.com/office/drawing/2014/main" id="{00000000-0008-0000-0100-00000A000000}"/>
              </a:ext>
            </a:extLst>
          </xdr:cNvPr>
          <xdr:cNvSpPr/>
        </xdr:nvSpPr>
        <xdr:spPr>
          <a:xfrm>
            <a:off x="0" y="0"/>
            <a:ext cx="5476875" cy="10306050"/>
          </a:xfrm>
          <a:prstGeom prst="rect">
            <a:avLst/>
          </a:prstGeom>
          <a:solidFill>
            <a:srgbClr val="FFFFFF"/>
          </a:solidFill>
          <a:ln w="12700" cap="flat">
            <a:noFill/>
            <a:miter lim="400000"/>
          </a:ln>
          <a:effectLst/>
        </xdr:spPr>
        <xdr:txBody>
          <a:bodyPr/>
          <a:lstStyle/>
          <a:p>
            <a:endParaRPr/>
          </a:p>
        </xdr:txBody>
      </xdr:sp>
      <xdr:pic>
        <xdr:nvPicPr>
          <xdr:cNvPr id="11" name="image1.pn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0" y="0"/>
            <a:ext cx="5476875" cy="10306050"/>
          </a:xfrm>
          <a:prstGeom prst="rect">
            <a:avLst/>
          </a:prstGeom>
          <a:ln w="9525" cap="flat">
            <a:solidFill>
              <a:srgbClr val="000000"/>
            </a:solidFill>
            <a:prstDash val="solid"/>
            <a:round/>
          </a:ln>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0</xdr:row>
      <xdr:rowOff>47625</xdr:rowOff>
    </xdr:from>
    <xdr:to>
      <xdr:col>1</xdr:col>
      <xdr:colOff>3352800</xdr:colOff>
      <xdr:row>3</xdr:row>
      <xdr:rowOff>114300</xdr:rowOff>
    </xdr:to>
    <xdr:pic>
      <xdr:nvPicPr>
        <xdr:cNvPr id="15" name="Picture 1" descr="Picture 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stretch>
          <a:fillRect/>
        </a:stretch>
      </xdr:blipFill>
      <xdr:spPr>
        <a:xfrm>
          <a:off x="361950" y="47625"/>
          <a:ext cx="3625850" cy="718186"/>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57150</xdr:rowOff>
    </xdr:from>
    <xdr:to>
      <xdr:col>1</xdr:col>
      <xdr:colOff>3667125</xdr:colOff>
      <xdr:row>4</xdr:row>
      <xdr:rowOff>142875</xdr:rowOff>
    </xdr:to>
    <xdr:pic>
      <xdr:nvPicPr>
        <xdr:cNvPr id="17" name="Picture 5" descr="Picture 5">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stretch>
          <a:fillRect/>
        </a:stretch>
      </xdr:blipFill>
      <xdr:spPr>
        <a:xfrm>
          <a:off x="663575" y="219075"/>
          <a:ext cx="3638550" cy="737236"/>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47625</xdr:rowOff>
    </xdr:from>
    <xdr:to>
      <xdr:col>1</xdr:col>
      <xdr:colOff>3781425</xdr:colOff>
      <xdr:row>4</xdr:row>
      <xdr:rowOff>161925</xdr:rowOff>
    </xdr:to>
    <xdr:pic>
      <xdr:nvPicPr>
        <xdr:cNvPr id="19" name="Picture 5" descr="Picture 5">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a:stretch>
          <a:fillRect/>
        </a:stretch>
      </xdr:blipFill>
      <xdr:spPr>
        <a:xfrm>
          <a:off x="1016000" y="209550"/>
          <a:ext cx="3629025" cy="765811"/>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217169</xdr:rowOff>
    </xdr:from>
    <xdr:to>
      <xdr:col>3</xdr:col>
      <xdr:colOff>318406</xdr:colOff>
      <xdr:row>5</xdr:row>
      <xdr:rowOff>123824</xdr:rowOff>
    </xdr:to>
    <xdr:pic>
      <xdr:nvPicPr>
        <xdr:cNvPr id="21" name="Picture 5" descr="Picture 5">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
        <a:stretch>
          <a:fillRect/>
        </a:stretch>
      </xdr:blipFill>
      <xdr:spPr>
        <a:xfrm>
          <a:off x="749300" y="426719"/>
          <a:ext cx="3645807" cy="775336"/>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476250</xdr:colOff>
      <xdr:row>1</xdr:row>
      <xdr:rowOff>152400</xdr:rowOff>
    </xdr:from>
    <xdr:to>
      <xdr:col>1</xdr:col>
      <xdr:colOff>4124325</xdr:colOff>
      <xdr:row>5</xdr:row>
      <xdr:rowOff>9525</xdr:rowOff>
    </xdr:to>
    <xdr:pic>
      <xdr:nvPicPr>
        <xdr:cNvPr id="24" name="Picture 5" descr="Picture 5">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
        <a:stretch>
          <a:fillRect/>
        </a:stretch>
      </xdr:blipFill>
      <xdr:spPr>
        <a:xfrm>
          <a:off x="1238250" y="361950"/>
          <a:ext cx="3648075" cy="714375"/>
        </a:xfrm>
        <a:prstGeom prst="rect">
          <a:avLst/>
        </a:prstGeom>
        <a:ln w="12700" cap="flat">
          <a:noFill/>
          <a:miter lim="4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476250</xdr:colOff>
      <xdr:row>1</xdr:row>
      <xdr:rowOff>152400</xdr:rowOff>
    </xdr:from>
    <xdr:to>
      <xdr:col>2</xdr:col>
      <xdr:colOff>740848</xdr:colOff>
      <xdr:row>5</xdr:row>
      <xdr:rowOff>9525</xdr:rowOff>
    </xdr:to>
    <xdr:pic>
      <xdr:nvPicPr>
        <xdr:cNvPr id="26" name="Picture 5" descr="Picture 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
        <a:stretch>
          <a:fillRect/>
        </a:stretch>
      </xdr:blipFill>
      <xdr:spPr>
        <a:xfrm>
          <a:off x="1289050" y="361950"/>
          <a:ext cx="3642799" cy="714375"/>
        </a:xfrm>
        <a:prstGeom prst="rect">
          <a:avLst/>
        </a:prstGeom>
        <a:ln w="12700" cap="flat">
          <a:noFill/>
          <a:miter lim="400000"/>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142875</xdr:rowOff>
    </xdr:from>
    <xdr:to>
      <xdr:col>1</xdr:col>
      <xdr:colOff>2838450</xdr:colOff>
      <xdr:row>5</xdr:row>
      <xdr:rowOff>133350</xdr:rowOff>
    </xdr:to>
    <xdr:pic>
      <xdr:nvPicPr>
        <xdr:cNvPr id="28" name="Picture 5" descr="Picture 5">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
        <a:stretch>
          <a:fillRect/>
        </a:stretch>
      </xdr:blipFill>
      <xdr:spPr>
        <a:xfrm>
          <a:off x="76200" y="552450"/>
          <a:ext cx="3663950" cy="714375"/>
        </a:xfrm>
        <a:prstGeom prst="rect">
          <a:avLst/>
        </a:prstGeom>
        <a:ln w="12700" cap="flat">
          <a:noFill/>
          <a:miter lim="400000"/>
        </a:ln>
        <a:effectLst/>
      </xdr:spPr>
    </xdr:pic>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28"/>
  <sheetViews>
    <sheetView showGridLines="0" workbookViewId="0">
      <selection activeCell="B36" sqref="B36"/>
    </sheetView>
  </sheetViews>
  <sheetFormatPr defaultColWidth="10" defaultRowHeight="12.95" customHeight="1" x14ac:dyDescent="0.15"/>
  <cols>
    <col min="1" max="1" width="2" customWidth="1"/>
    <col min="2" max="4" width="33.625" customWidth="1"/>
  </cols>
  <sheetData>
    <row r="3" spans="2:4" ht="0" hidden="1" customHeight="1" x14ac:dyDescent="0.2">
      <c r="B3" s="973" t="s">
        <v>0</v>
      </c>
      <c r="C3" s="974"/>
      <c r="D3" s="974"/>
    </row>
    <row r="7" spans="2:4" ht="15" x14ac:dyDescent="0.2">
      <c r="B7" s="1" t="s">
        <v>1</v>
      </c>
      <c r="C7" s="1" t="s">
        <v>2</v>
      </c>
      <c r="D7" s="1" t="s">
        <v>3</v>
      </c>
    </row>
    <row r="9" spans="2:4" ht="15" x14ac:dyDescent="0.2">
      <c r="B9" s="2" t="s">
        <v>4</v>
      </c>
      <c r="C9" s="2"/>
      <c r="D9" s="2"/>
    </row>
    <row r="10" spans="2:4" ht="15" x14ac:dyDescent="0.2">
      <c r="B10" s="3"/>
      <c r="C10" s="3" t="s">
        <v>5</v>
      </c>
      <c r="D10" s="4" t="s">
        <v>4</v>
      </c>
    </row>
    <row r="11" spans="2:4" ht="15" x14ac:dyDescent="0.2">
      <c r="B11" s="2" t="s">
        <v>6</v>
      </c>
      <c r="C11" s="2"/>
      <c r="D11" s="2"/>
    </row>
    <row r="12" spans="2:4" ht="15" x14ac:dyDescent="0.2">
      <c r="B12" s="3"/>
      <c r="C12" s="3" t="s">
        <v>5</v>
      </c>
      <c r="D12" s="4" t="s">
        <v>6</v>
      </c>
    </row>
    <row r="13" spans="2:4" ht="15" x14ac:dyDescent="0.2">
      <c r="B13" s="2" t="s">
        <v>186</v>
      </c>
      <c r="C13" s="2"/>
      <c r="D13" s="2"/>
    </row>
    <row r="14" spans="2:4" ht="15" x14ac:dyDescent="0.2">
      <c r="B14" s="3"/>
      <c r="C14" s="3" t="s">
        <v>5</v>
      </c>
      <c r="D14" s="4" t="s">
        <v>186</v>
      </c>
    </row>
    <row r="15" spans="2:4" ht="15" x14ac:dyDescent="0.2">
      <c r="B15" s="2" t="s">
        <v>224</v>
      </c>
      <c r="C15" s="2"/>
      <c r="D15" s="2"/>
    </row>
    <row r="16" spans="2:4" ht="15" x14ac:dyDescent="0.2">
      <c r="B16" s="3"/>
      <c r="C16" s="3" t="s">
        <v>5</v>
      </c>
      <c r="D16" s="4" t="s">
        <v>224</v>
      </c>
    </row>
    <row r="17" spans="2:4" ht="15" x14ac:dyDescent="0.2">
      <c r="B17" s="2" t="s">
        <v>256</v>
      </c>
      <c r="C17" s="2"/>
      <c r="D17" s="2"/>
    </row>
    <row r="18" spans="2:4" ht="15" x14ac:dyDescent="0.2">
      <c r="B18" s="3"/>
      <c r="C18" s="3" t="s">
        <v>5</v>
      </c>
      <c r="D18" s="4" t="s">
        <v>256</v>
      </c>
    </row>
    <row r="19" spans="2:4" ht="15" x14ac:dyDescent="0.2">
      <c r="B19" s="2" t="s">
        <v>313</v>
      </c>
      <c r="C19" s="2"/>
      <c r="D19" s="2"/>
    </row>
    <row r="20" spans="2:4" ht="15" x14ac:dyDescent="0.2">
      <c r="B20" s="3"/>
      <c r="C20" s="3" t="s">
        <v>5</v>
      </c>
      <c r="D20" s="4" t="s">
        <v>313</v>
      </c>
    </row>
    <row r="21" spans="2:4" ht="15" x14ac:dyDescent="0.2">
      <c r="B21" s="2" t="s">
        <v>502</v>
      </c>
      <c r="C21" s="2"/>
      <c r="D21" s="2"/>
    </row>
    <row r="22" spans="2:4" ht="15" x14ac:dyDescent="0.2">
      <c r="B22" s="3"/>
      <c r="C22" s="3" t="s">
        <v>5</v>
      </c>
      <c r="D22" s="4" t="s">
        <v>502</v>
      </c>
    </row>
    <row r="23" spans="2:4" ht="15" x14ac:dyDescent="0.2">
      <c r="B23" s="2" t="s">
        <v>568</v>
      </c>
      <c r="C23" s="2"/>
      <c r="D23" s="2"/>
    </row>
    <row r="24" spans="2:4" ht="15" x14ac:dyDescent="0.2">
      <c r="B24" s="3"/>
      <c r="C24" s="3" t="s">
        <v>5</v>
      </c>
      <c r="D24" s="4" t="s">
        <v>568</v>
      </c>
    </row>
    <row r="25" spans="2:4" ht="15" x14ac:dyDescent="0.2">
      <c r="B25" s="2" t="s">
        <v>669</v>
      </c>
      <c r="C25" s="2"/>
      <c r="D25" s="2"/>
    </row>
    <row r="26" spans="2:4" ht="15" x14ac:dyDescent="0.2">
      <c r="B26" s="3"/>
      <c r="C26" s="3" t="s">
        <v>5</v>
      </c>
      <c r="D26" s="4" t="s">
        <v>669</v>
      </c>
    </row>
    <row r="27" spans="2:4" ht="15" x14ac:dyDescent="0.2">
      <c r="B27" s="2" t="s">
        <v>710</v>
      </c>
      <c r="C27" s="2"/>
      <c r="D27" s="2"/>
    </row>
    <row r="28" spans="2:4" ht="15" x14ac:dyDescent="0.2">
      <c r="B28" s="3"/>
      <c r="C28" s="3" t="s">
        <v>5</v>
      </c>
      <c r="D28" s="4" t="s">
        <v>710</v>
      </c>
    </row>
  </sheetData>
  <mergeCells count="1">
    <mergeCell ref="B3:D3"/>
  </mergeCells>
  <hyperlinks>
    <hyperlink ref="D10" location="'Manual'!R1C1" display="Manual" xr:uid="{00000000-0004-0000-0000-000000000000}"/>
    <hyperlink ref="D12" location="'JQ1|Primary Products|Production'!R1C1" display="JQ1|Primary Products|Production" xr:uid="{00000000-0004-0000-0000-000001000000}"/>
    <hyperlink ref="D14" location="'JQ2 | Primary Products | Trade'!R1C1" display="JQ2 | Primary Products | Trade" xr:uid="{00000000-0004-0000-0000-000002000000}"/>
    <hyperlink ref="D16" location="'JQ3 | Secondary Products| Trade'!R1C1" display="JQ3 | Secondary Products| Trade" xr:uid="{00000000-0004-0000-0000-000003000000}"/>
    <hyperlink ref="D18" location="'ECE-EU | Species | Trade'!R1C1" display="ECE-EU | Species | Trade" xr:uid="{00000000-0004-0000-0000-000004000000}"/>
    <hyperlink ref="D20" location="'conversion factors'!R1C1" display="conversion factors" xr:uid="{00000000-0004-0000-0000-000005000000}"/>
    <hyperlink ref="D22" location="'Annex1 | JQ1-Corres.'!R1C1" display="Annex1 | JQ1-Corres." xr:uid="{00000000-0004-0000-0000-000006000000}"/>
    <hyperlink ref="D24" location="'Annex2 | JQ2-Corres.'!R1C1" display="Annex2 | JQ2-Corres." xr:uid="{00000000-0004-0000-0000-000007000000}"/>
    <hyperlink ref="D26" location="'Annex3 | JQ3-Corres.'!R1C1" display="Annex3 | JQ3-Corres." xr:uid="{00000000-0004-0000-0000-000008000000}"/>
    <hyperlink ref="D28" location="'Annex4 |JQ2-JQ3-Corres.'!R1C1" display="Annex4 |JQ2-JQ3-Corres." xr:uid="{00000000-0004-0000-0000-000009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38"/>
  <sheetViews>
    <sheetView showGridLines="0" workbookViewId="0"/>
  </sheetViews>
  <sheetFormatPr defaultColWidth="9" defaultRowHeight="15.75" customHeight="1" x14ac:dyDescent="0.15"/>
  <cols>
    <col min="1" max="1" width="11.875" style="812" customWidth="1"/>
    <col min="2" max="2" width="37.625" style="812" customWidth="1"/>
    <col min="3" max="5" width="29.625" style="812" customWidth="1"/>
    <col min="6" max="8" width="9" style="812" customWidth="1"/>
    <col min="9" max="16384" width="9" style="812"/>
  </cols>
  <sheetData>
    <row r="1" spans="1:7" ht="16.5" customHeight="1" x14ac:dyDescent="0.25">
      <c r="A1" s="813"/>
      <c r="B1" s="775"/>
      <c r="C1" s="330"/>
      <c r="D1" s="330"/>
      <c r="E1" s="330"/>
      <c r="F1" s="14"/>
      <c r="G1" s="16"/>
    </row>
    <row r="2" spans="1:7" ht="15.75" customHeight="1" x14ac:dyDescent="0.25">
      <c r="A2" s="777"/>
      <c r="B2" s="778" t="s">
        <v>7</v>
      </c>
      <c r="C2" s="145"/>
      <c r="D2" s="145"/>
      <c r="E2" s="779"/>
      <c r="F2" s="17"/>
      <c r="G2" s="814"/>
    </row>
    <row r="3" spans="1:7" ht="15.75" customHeight="1" x14ac:dyDescent="0.25">
      <c r="A3" s="780"/>
      <c r="B3" s="351" t="s">
        <v>7</v>
      </c>
      <c r="C3" s="22"/>
      <c r="D3" s="22"/>
      <c r="E3" s="194"/>
      <c r="F3" s="17"/>
      <c r="G3" s="814"/>
    </row>
    <row r="4" spans="1:7" ht="15.75" customHeight="1" x14ac:dyDescent="0.25">
      <c r="A4" s="780"/>
      <c r="B4" s="351" t="s">
        <v>7</v>
      </c>
      <c r="C4" s="1100" t="s">
        <v>670</v>
      </c>
      <c r="D4" s="1101"/>
      <c r="E4" s="1102"/>
      <c r="F4" s="17"/>
      <c r="G4" s="814"/>
    </row>
    <row r="5" spans="1:7" ht="25.5" customHeight="1" x14ac:dyDescent="0.25">
      <c r="A5" s="780"/>
      <c r="B5" s="352"/>
      <c r="C5" s="1103"/>
      <c r="D5" s="1103"/>
      <c r="E5" s="1102"/>
      <c r="F5" s="17"/>
      <c r="G5" s="814"/>
    </row>
    <row r="6" spans="1:7" ht="20.25" customHeight="1" x14ac:dyDescent="0.3">
      <c r="A6" s="780"/>
      <c r="B6" s="783" t="s">
        <v>7</v>
      </c>
      <c r="C6" s="1104" t="s">
        <v>226</v>
      </c>
      <c r="D6" s="1105"/>
      <c r="E6" s="1106"/>
      <c r="F6" s="17"/>
      <c r="G6" s="814"/>
    </row>
    <row r="7" spans="1:7" ht="18" customHeight="1" x14ac:dyDescent="0.3">
      <c r="A7" s="780"/>
      <c r="B7" s="352"/>
      <c r="C7" s="1104" t="s">
        <v>189</v>
      </c>
      <c r="D7" s="1105"/>
      <c r="E7" s="1106"/>
      <c r="F7" s="17"/>
      <c r="G7" s="814"/>
    </row>
    <row r="8" spans="1:7" ht="18" customHeight="1" x14ac:dyDescent="0.3">
      <c r="A8" s="780"/>
      <c r="B8" s="352"/>
      <c r="C8" s="1107" t="s">
        <v>570</v>
      </c>
      <c r="D8" s="1108"/>
      <c r="E8" s="1106"/>
      <c r="F8" s="17"/>
      <c r="G8" s="814"/>
    </row>
    <row r="9" spans="1:7" ht="16.5" customHeight="1" x14ac:dyDescent="0.25">
      <c r="A9" s="815"/>
      <c r="B9" s="816"/>
      <c r="C9" s="816"/>
      <c r="D9" s="816"/>
      <c r="E9" s="817"/>
      <c r="F9" s="17"/>
      <c r="G9" s="814"/>
    </row>
    <row r="10" spans="1:7" ht="15.75" customHeight="1" x14ac:dyDescent="0.15">
      <c r="A10" s="818" t="s">
        <v>7</v>
      </c>
      <c r="B10" s="819" t="s">
        <v>7</v>
      </c>
      <c r="C10" s="1126" t="s">
        <v>671</v>
      </c>
      <c r="D10" s="1127"/>
      <c r="E10" s="1128"/>
      <c r="F10" s="17"/>
      <c r="G10" s="814"/>
    </row>
    <row r="11" spans="1:7" ht="18" customHeight="1" x14ac:dyDescent="0.15">
      <c r="A11" s="448" t="s">
        <v>22</v>
      </c>
      <c r="B11" s="449" t="s">
        <v>22</v>
      </c>
      <c r="C11" s="1114"/>
      <c r="D11" s="1115"/>
      <c r="E11" s="1066"/>
      <c r="F11" s="17"/>
      <c r="G11" s="814"/>
    </row>
    <row r="12" spans="1:7" ht="17.100000000000001" customHeight="1" x14ac:dyDescent="0.15">
      <c r="A12" s="448" t="s">
        <v>26</v>
      </c>
      <c r="B12" s="747"/>
      <c r="C12" s="1109" t="s">
        <v>267</v>
      </c>
      <c r="D12" s="1109" t="s">
        <v>572</v>
      </c>
      <c r="E12" s="1125" t="s">
        <v>573</v>
      </c>
      <c r="F12" s="17"/>
      <c r="G12" s="814"/>
    </row>
    <row r="13" spans="1:7" ht="15.75" customHeight="1" x14ac:dyDescent="0.15">
      <c r="A13" s="452" t="s">
        <v>7</v>
      </c>
      <c r="B13" s="58"/>
      <c r="C13" s="1110"/>
      <c r="D13" s="1110"/>
      <c r="E13" s="1099"/>
      <c r="F13" s="17"/>
      <c r="G13" s="814"/>
    </row>
    <row r="14" spans="1:7" ht="39.950000000000003" customHeight="1" x14ac:dyDescent="0.15">
      <c r="A14" s="820">
        <v>13</v>
      </c>
      <c r="B14" s="1131" t="s">
        <v>231</v>
      </c>
      <c r="C14" s="1132"/>
      <c r="D14" s="1132"/>
      <c r="E14" s="1133"/>
      <c r="F14" s="17"/>
      <c r="G14" s="814"/>
    </row>
    <row r="15" spans="1:7" ht="39.950000000000003" customHeight="1" x14ac:dyDescent="0.15">
      <c r="A15" s="821">
        <v>13.1</v>
      </c>
      <c r="B15" s="757" t="s">
        <v>232</v>
      </c>
      <c r="C15" s="505" t="s">
        <v>672</v>
      </c>
      <c r="D15" s="505" t="s">
        <v>673</v>
      </c>
      <c r="E15" s="790" t="s">
        <v>674</v>
      </c>
      <c r="F15" s="17"/>
      <c r="G15" s="814"/>
    </row>
    <row r="16" spans="1:7" ht="39.950000000000003" customHeight="1" x14ac:dyDescent="0.15">
      <c r="A16" s="755" t="s">
        <v>233</v>
      </c>
      <c r="B16" s="794" t="s">
        <v>45</v>
      </c>
      <c r="C16" s="485" t="s">
        <v>675</v>
      </c>
      <c r="D16" s="485" t="s">
        <v>675</v>
      </c>
      <c r="E16" s="790" t="s">
        <v>676</v>
      </c>
      <c r="F16" s="17"/>
      <c r="G16" s="814"/>
    </row>
    <row r="17" spans="1:7" ht="39.950000000000003" customHeight="1" x14ac:dyDescent="0.15">
      <c r="A17" s="755" t="s">
        <v>234</v>
      </c>
      <c r="B17" s="794" t="s">
        <v>235</v>
      </c>
      <c r="C17" s="485" t="s">
        <v>677</v>
      </c>
      <c r="D17" s="485" t="s">
        <v>678</v>
      </c>
      <c r="E17" s="790" t="s">
        <v>679</v>
      </c>
      <c r="F17" s="17"/>
      <c r="G17" s="814"/>
    </row>
    <row r="18" spans="1:7" ht="39.950000000000003" customHeight="1" x14ac:dyDescent="0.15">
      <c r="A18" s="758" t="s">
        <v>236</v>
      </c>
      <c r="B18" s="799" t="s">
        <v>58</v>
      </c>
      <c r="C18" s="505" t="s">
        <v>680</v>
      </c>
      <c r="D18" s="801" t="s">
        <v>681</v>
      </c>
      <c r="E18" s="796" t="s">
        <v>682</v>
      </c>
      <c r="F18" s="17"/>
      <c r="G18" s="814"/>
    </row>
    <row r="19" spans="1:7" ht="39.950000000000003" customHeight="1" x14ac:dyDescent="0.15">
      <c r="A19" s="822">
        <v>13.2</v>
      </c>
      <c r="B19" s="823" t="s">
        <v>237</v>
      </c>
      <c r="C19" s="485" t="s">
        <v>683</v>
      </c>
      <c r="D19" s="485" t="s">
        <v>683</v>
      </c>
      <c r="E19" s="790" t="s">
        <v>684</v>
      </c>
      <c r="F19" s="17"/>
      <c r="G19" s="23"/>
    </row>
    <row r="20" spans="1:7" ht="39.950000000000003" customHeight="1" x14ac:dyDescent="0.15">
      <c r="A20" s="821">
        <v>13.3</v>
      </c>
      <c r="B20" s="824" t="s">
        <v>238</v>
      </c>
      <c r="C20" s="485" t="s">
        <v>685</v>
      </c>
      <c r="D20" s="485" t="s">
        <v>686</v>
      </c>
      <c r="E20" s="790" t="s">
        <v>687</v>
      </c>
      <c r="F20" s="17"/>
      <c r="G20" s="23"/>
    </row>
    <row r="21" spans="1:7" ht="39.950000000000003" customHeight="1" x14ac:dyDescent="0.15">
      <c r="A21" s="821">
        <v>13.4</v>
      </c>
      <c r="B21" s="824" t="s">
        <v>239</v>
      </c>
      <c r="C21" s="485" t="s">
        <v>688</v>
      </c>
      <c r="D21" s="485" t="s">
        <v>689</v>
      </c>
      <c r="E21" s="790" t="s">
        <v>690</v>
      </c>
      <c r="F21" s="17"/>
      <c r="G21" s="23"/>
    </row>
    <row r="22" spans="1:7" ht="39.950000000000003" customHeight="1" x14ac:dyDescent="0.15">
      <c r="A22" s="821">
        <v>13.5</v>
      </c>
      <c r="B22" s="824" t="s">
        <v>240</v>
      </c>
      <c r="C22" s="795" t="s">
        <v>691</v>
      </c>
      <c r="D22" s="795" t="s">
        <v>691</v>
      </c>
      <c r="E22" s="790" t="s">
        <v>692</v>
      </c>
      <c r="F22" s="17"/>
      <c r="G22" s="23"/>
    </row>
    <row r="23" spans="1:7" ht="39.950000000000003" customHeight="1" x14ac:dyDescent="0.15">
      <c r="A23" s="821">
        <v>13.6</v>
      </c>
      <c r="B23" s="824" t="s">
        <v>241</v>
      </c>
      <c r="C23" s="485" t="s">
        <v>693</v>
      </c>
      <c r="D23" s="795" t="s">
        <v>694</v>
      </c>
      <c r="E23" s="796" t="s">
        <v>695</v>
      </c>
      <c r="F23" s="17"/>
      <c r="G23" s="23"/>
    </row>
    <row r="24" spans="1:7" ht="39.950000000000003" customHeight="1" x14ac:dyDescent="0.15">
      <c r="A24" s="821">
        <v>13.7</v>
      </c>
      <c r="B24" s="825" t="s">
        <v>242</v>
      </c>
      <c r="C24" s="485" t="s">
        <v>696</v>
      </c>
      <c r="D24" s="485" t="s">
        <v>697</v>
      </c>
      <c r="E24" s="790" t="s">
        <v>698</v>
      </c>
      <c r="F24" s="17"/>
      <c r="G24" s="23"/>
    </row>
    <row r="25" spans="1:7" ht="39.950000000000003" customHeight="1" x14ac:dyDescent="0.15">
      <c r="A25" s="826">
        <v>14</v>
      </c>
      <c r="B25" s="1131" t="s">
        <v>243</v>
      </c>
      <c r="C25" s="1132"/>
      <c r="D25" s="1132"/>
      <c r="E25" s="1133"/>
      <c r="F25" s="17"/>
      <c r="G25" s="23"/>
    </row>
    <row r="26" spans="1:7" ht="39.950000000000003" customHeight="1" x14ac:dyDescent="0.15">
      <c r="A26" s="821">
        <v>14.1</v>
      </c>
      <c r="B26" s="789" t="s">
        <v>244</v>
      </c>
      <c r="C26" s="495">
        <v>48.07</v>
      </c>
      <c r="D26" s="495">
        <v>48.07</v>
      </c>
      <c r="E26" s="793">
        <v>641.91999999999996</v>
      </c>
      <c r="F26" s="17"/>
      <c r="G26" s="23"/>
    </row>
    <row r="27" spans="1:7" ht="39.950000000000003" customHeight="1" x14ac:dyDescent="0.15">
      <c r="A27" s="821">
        <v>14.2</v>
      </c>
      <c r="B27" s="827" t="s">
        <v>245</v>
      </c>
      <c r="C27" s="485" t="s">
        <v>699</v>
      </c>
      <c r="D27" s="485" t="s">
        <v>699</v>
      </c>
      <c r="E27" s="790" t="s">
        <v>700</v>
      </c>
      <c r="F27" s="17"/>
      <c r="G27" s="23"/>
    </row>
    <row r="28" spans="1:7" ht="39.950000000000003" customHeight="1" x14ac:dyDescent="0.15">
      <c r="A28" s="821">
        <v>14.3</v>
      </c>
      <c r="B28" s="827" t="s">
        <v>246</v>
      </c>
      <c r="C28" s="495">
        <v>48.18</v>
      </c>
      <c r="D28" s="495">
        <v>48.18</v>
      </c>
      <c r="E28" s="790" t="s">
        <v>701</v>
      </c>
      <c r="F28" s="17"/>
      <c r="G28" s="23"/>
    </row>
    <row r="29" spans="1:7" ht="39.950000000000003" customHeight="1" x14ac:dyDescent="0.15">
      <c r="A29" s="821">
        <v>14.4</v>
      </c>
      <c r="B29" s="828" t="s">
        <v>247</v>
      </c>
      <c r="C29" s="495">
        <v>48.19</v>
      </c>
      <c r="D29" s="495">
        <v>48.19</v>
      </c>
      <c r="E29" s="793">
        <v>642.1</v>
      </c>
      <c r="F29" s="17"/>
      <c r="G29" s="23"/>
    </row>
    <row r="30" spans="1:7" ht="39.950000000000003" customHeight="1" x14ac:dyDescent="0.15">
      <c r="A30" s="821">
        <v>14.5</v>
      </c>
      <c r="B30" s="757" t="s">
        <v>248</v>
      </c>
      <c r="C30" s="485" t="s">
        <v>702</v>
      </c>
      <c r="D30" s="485" t="s">
        <v>702</v>
      </c>
      <c r="E30" s="790" t="s">
        <v>703</v>
      </c>
      <c r="F30" s="17"/>
      <c r="G30" s="23"/>
    </row>
    <row r="31" spans="1:7" ht="39.950000000000003" customHeight="1" x14ac:dyDescent="0.15">
      <c r="A31" s="755" t="s">
        <v>250</v>
      </c>
      <c r="B31" s="794" t="s">
        <v>251</v>
      </c>
      <c r="C31" s="795" t="s">
        <v>704</v>
      </c>
      <c r="D31" s="795" t="s">
        <v>704</v>
      </c>
      <c r="E31" s="796" t="s">
        <v>705</v>
      </c>
      <c r="F31" s="17"/>
      <c r="G31" s="23"/>
    </row>
    <row r="32" spans="1:7" ht="39.950000000000003" customHeight="1" x14ac:dyDescent="0.15">
      <c r="A32" s="755" t="s">
        <v>252</v>
      </c>
      <c r="B32" s="794" t="s">
        <v>253</v>
      </c>
      <c r="C32" s="485" t="s">
        <v>706</v>
      </c>
      <c r="D32" s="485" t="s">
        <v>706</v>
      </c>
      <c r="E32" s="796" t="s">
        <v>705</v>
      </c>
      <c r="F32" s="17"/>
      <c r="G32" s="23"/>
    </row>
    <row r="33" spans="1:7" ht="39.950000000000003" customHeight="1" x14ac:dyDescent="0.15">
      <c r="A33" s="829" t="s">
        <v>254</v>
      </c>
      <c r="B33" s="830" t="s">
        <v>255</v>
      </c>
      <c r="C33" s="803" t="s">
        <v>707</v>
      </c>
      <c r="D33" s="803" t="s">
        <v>707</v>
      </c>
      <c r="E33" s="831">
        <v>642.45000000000005</v>
      </c>
      <c r="F33" s="17"/>
      <c r="G33" s="23"/>
    </row>
    <row r="34" spans="1:7" ht="18" customHeight="1" x14ac:dyDescent="0.15">
      <c r="A34" s="805"/>
      <c r="B34" s="806"/>
      <c r="C34" s="807"/>
      <c r="D34" s="807"/>
      <c r="E34" s="806"/>
      <c r="F34" s="22"/>
      <c r="G34" s="23"/>
    </row>
    <row r="35" spans="1:7" ht="18" customHeight="1" x14ac:dyDescent="0.15">
      <c r="A35" s="771" t="s">
        <v>458</v>
      </c>
      <c r="B35" s="809"/>
      <c r="C35" s="810"/>
      <c r="D35" s="810"/>
      <c r="E35" s="809"/>
      <c r="F35" s="22"/>
      <c r="G35" s="23"/>
    </row>
    <row r="36" spans="1:7" ht="39.950000000000003" customHeight="1" x14ac:dyDescent="0.15">
      <c r="A36" s="1089" t="s">
        <v>665</v>
      </c>
      <c r="B36" s="1093"/>
      <c r="C36" s="1093"/>
      <c r="D36" s="1093"/>
      <c r="E36" s="1093"/>
      <c r="F36" s="22"/>
      <c r="G36" s="23"/>
    </row>
    <row r="37" spans="1:7" ht="39.950000000000003" customHeight="1" x14ac:dyDescent="0.15">
      <c r="A37" s="1089" t="s">
        <v>708</v>
      </c>
      <c r="B37" s="1090"/>
      <c r="C37" s="1090"/>
      <c r="D37" s="1090"/>
      <c r="E37" s="1090"/>
      <c r="F37" s="22"/>
      <c r="G37" s="23"/>
    </row>
    <row r="38" spans="1:7" ht="39.950000000000003" customHeight="1" x14ac:dyDescent="0.15">
      <c r="A38" s="1129" t="s">
        <v>709</v>
      </c>
      <c r="B38" s="1130"/>
      <c r="C38" s="1130"/>
      <c r="D38" s="1130"/>
      <c r="E38" s="1130"/>
      <c r="F38" s="160"/>
      <c r="G38" s="161"/>
    </row>
  </sheetData>
  <mergeCells count="13">
    <mergeCell ref="A38:E38"/>
    <mergeCell ref="B14:E14"/>
    <mergeCell ref="B25:E25"/>
    <mergeCell ref="A36:E36"/>
    <mergeCell ref="A37:E37"/>
    <mergeCell ref="C4:E5"/>
    <mergeCell ref="C6:E6"/>
    <mergeCell ref="C7:E7"/>
    <mergeCell ref="C8:E8"/>
    <mergeCell ref="E12:E13"/>
    <mergeCell ref="D12:D13"/>
    <mergeCell ref="C10:E11"/>
    <mergeCell ref="C12:C13"/>
  </mergeCells>
  <pageMargins left="0.39370100000000002" right="0.19685" top="0.59055100000000005" bottom="0.59055100000000005" header="0.51181100000000002" footer="0.51181100000000002"/>
  <pageSetup orientation="portrait"/>
  <headerFooter>
    <oddFooter>&amp;C&amp;"Helvetica,Regular"&amp;12&amp;K000000&amp;P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268"/>
  <sheetViews>
    <sheetView showGridLines="0" tabSelected="1" workbookViewId="0"/>
  </sheetViews>
  <sheetFormatPr defaultColWidth="9" defaultRowHeight="15" customHeight="1" x14ac:dyDescent="0.15"/>
  <cols>
    <col min="1" max="1" width="16.625" style="832" customWidth="1"/>
    <col min="2" max="2" width="13" style="832" customWidth="1"/>
    <col min="3" max="3" width="10.375" style="832" customWidth="1"/>
    <col min="4" max="4" width="22.375" style="832" customWidth="1"/>
    <col min="5" max="6" width="9" style="832" customWidth="1"/>
    <col min="7" max="16384" width="9" style="832"/>
  </cols>
  <sheetData>
    <row r="1" spans="1:5" ht="30.75" customHeight="1" x14ac:dyDescent="0.15">
      <c r="A1" s="833" t="s">
        <v>711</v>
      </c>
      <c r="B1" s="834" t="s">
        <v>712</v>
      </c>
      <c r="C1" s="834" t="s">
        <v>713</v>
      </c>
      <c r="D1" s="835" t="s">
        <v>714</v>
      </c>
      <c r="E1" s="836"/>
    </row>
    <row r="2" spans="1:5" ht="15.75" customHeight="1" x14ac:dyDescent="0.25">
      <c r="A2" s="837">
        <v>1</v>
      </c>
      <c r="B2" s="838" t="s">
        <v>715</v>
      </c>
      <c r="C2" s="839" t="s">
        <v>716</v>
      </c>
      <c r="D2" s="840"/>
      <c r="E2" s="836"/>
    </row>
    <row r="3" spans="1:5" ht="15" customHeight="1" x14ac:dyDescent="0.25">
      <c r="A3" s="841">
        <v>1</v>
      </c>
      <c r="B3" s="842" t="s">
        <v>715</v>
      </c>
      <c r="C3" s="843">
        <v>4403</v>
      </c>
      <c r="D3" s="844"/>
      <c r="E3" s="836"/>
    </row>
    <row r="4" spans="1:5" ht="15" customHeight="1" x14ac:dyDescent="0.25">
      <c r="A4" s="845">
        <v>1</v>
      </c>
      <c r="B4" s="846" t="s">
        <v>717</v>
      </c>
      <c r="C4" s="847" t="s">
        <v>716</v>
      </c>
      <c r="D4" s="848"/>
      <c r="E4" s="836"/>
    </row>
    <row r="5" spans="1:5" ht="15" customHeight="1" x14ac:dyDescent="0.25">
      <c r="A5" s="849">
        <v>1</v>
      </c>
      <c r="B5" s="850" t="s">
        <v>717</v>
      </c>
      <c r="C5" s="851">
        <v>4403</v>
      </c>
      <c r="D5" s="848"/>
      <c r="E5" s="836"/>
    </row>
    <row r="6" spans="1:5" ht="15" customHeight="1" x14ac:dyDescent="0.25">
      <c r="A6" s="849">
        <v>1</v>
      </c>
      <c r="B6" s="850" t="s">
        <v>572</v>
      </c>
      <c r="C6" s="847" t="s">
        <v>716</v>
      </c>
      <c r="D6" s="848"/>
      <c r="E6" s="836"/>
    </row>
    <row r="7" spans="1:5" ht="15" customHeight="1" x14ac:dyDescent="0.25">
      <c r="A7" s="849">
        <v>1</v>
      </c>
      <c r="B7" s="850" t="s">
        <v>572</v>
      </c>
      <c r="C7" s="851">
        <v>4403</v>
      </c>
      <c r="D7" s="848"/>
      <c r="E7" s="836"/>
    </row>
    <row r="8" spans="1:5" ht="15" customHeight="1" x14ac:dyDescent="0.25">
      <c r="A8" s="852">
        <v>1</v>
      </c>
      <c r="B8" s="853" t="s">
        <v>267</v>
      </c>
      <c r="C8" s="843">
        <v>440111</v>
      </c>
      <c r="D8" s="854"/>
      <c r="E8" s="836"/>
    </row>
    <row r="9" spans="1:5" ht="15" customHeight="1" x14ac:dyDescent="0.25">
      <c r="A9" s="855">
        <v>1</v>
      </c>
      <c r="B9" s="856" t="s">
        <v>267</v>
      </c>
      <c r="C9" s="843">
        <v>440112</v>
      </c>
      <c r="D9" s="854"/>
      <c r="E9" s="836"/>
    </row>
    <row r="10" spans="1:5" ht="15.75" customHeight="1" x14ac:dyDescent="0.25">
      <c r="A10" s="857">
        <v>1</v>
      </c>
      <c r="B10" s="858" t="s">
        <v>267</v>
      </c>
      <c r="C10" s="859">
        <v>4403</v>
      </c>
      <c r="D10" s="854"/>
      <c r="E10" s="836"/>
    </row>
    <row r="11" spans="1:5" ht="15.75" customHeight="1" x14ac:dyDescent="0.25">
      <c r="A11" s="837">
        <v>1.1000000000000001</v>
      </c>
      <c r="B11" s="838" t="s">
        <v>715</v>
      </c>
      <c r="C11" s="839" t="s">
        <v>716</v>
      </c>
      <c r="D11" s="848"/>
      <c r="E11" s="836"/>
    </row>
    <row r="12" spans="1:5" ht="15" customHeight="1" x14ac:dyDescent="0.25">
      <c r="A12" s="860" t="s">
        <v>39</v>
      </c>
      <c r="B12" s="861" t="s">
        <v>717</v>
      </c>
      <c r="C12" s="862" t="s">
        <v>716</v>
      </c>
      <c r="D12" s="848"/>
      <c r="E12" s="836"/>
    </row>
    <row r="13" spans="1:5" ht="15" customHeight="1" x14ac:dyDescent="0.25">
      <c r="A13" s="860" t="s">
        <v>39</v>
      </c>
      <c r="B13" s="861" t="s">
        <v>572</v>
      </c>
      <c r="C13" s="862" t="s">
        <v>716</v>
      </c>
      <c r="D13" s="848"/>
      <c r="E13" s="836"/>
    </row>
    <row r="14" spans="1:5" ht="15" customHeight="1" x14ac:dyDescent="0.25">
      <c r="A14" s="855">
        <v>1.1000000000000001</v>
      </c>
      <c r="B14" s="856" t="s">
        <v>267</v>
      </c>
      <c r="C14" s="863">
        <v>440111</v>
      </c>
      <c r="D14" s="848"/>
      <c r="E14" s="836"/>
    </row>
    <row r="15" spans="1:5" ht="15.75" customHeight="1" x14ac:dyDescent="0.25">
      <c r="A15" s="864" t="s">
        <v>39</v>
      </c>
      <c r="B15" s="858" t="s">
        <v>267</v>
      </c>
      <c r="C15" s="865">
        <v>440112</v>
      </c>
      <c r="D15" s="848"/>
      <c r="E15" s="836"/>
    </row>
    <row r="16" spans="1:5" ht="15.75" customHeight="1" x14ac:dyDescent="0.25">
      <c r="A16" s="866" t="s">
        <v>718</v>
      </c>
      <c r="B16" s="838" t="s">
        <v>715</v>
      </c>
      <c r="C16" s="867" t="s">
        <v>716</v>
      </c>
      <c r="D16" s="868" t="s">
        <v>719</v>
      </c>
      <c r="E16" s="836"/>
    </row>
    <row r="17" spans="1:5" ht="15" customHeight="1" x14ac:dyDescent="0.25">
      <c r="A17" s="860" t="s">
        <v>718</v>
      </c>
      <c r="B17" s="861" t="s">
        <v>717</v>
      </c>
      <c r="C17" s="869" t="s">
        <v>716</v>
      </c>
      <c r="D17" s="868" t="s">
        <v>719</v>
      </c>
      <c r="E17" s="836"/>
    </row>
    <row r="18" spans="1:5" ht="15" customHeight="1" x14ac:dyDescent="0.25">
      <c r="A18" s="860" t="s">
        <v>718</v>
      </c>
      <c r="B18" s="861" t="s">
        <v>572</v>
      </c>
      <c r="C18" s="869" t="s">
        <v>716</v>
      </c>
      <c r="D18" s="868" t="s">
        <v>719</v>
      </c>
      <c r="E18" s="836"/>
    </row>
    <row r="19" spans="1:5" ht="15.75" customHeight="1" x14ac:dyDescent="0.25">
      <c r="A19" s="864" t="s">
        <v>718</v>
      </c>
      <c r="B19" s="858" t="s">
        <v>267</v>
      </c>
      <c r="C19" s="865">
        <v>440111</v>
      </c>
      <c r="D19" s="848"/>
      <c r="E19" s="836"/>
    </row>
    <row r="20" spans="1:5" ht="15.75" customHeight="1" x14ac:dyDescent="0.25">
      <c r="A20" s="866" t="s">
        <v>720</v>
      </c>
      <c r="B20" s="838" t="s">
        <v>715</v>
      </c>
      <c r="C20" s="867" t="s">
        <v>716</v>
      </c>
      <c r="D20" s="868" t="s">
        <v>719</v>
      </c>
      <c r="E20" s="836"/>
    </row>
    <row r="21" spans="1:5" ht="15" customHeight="1" x14ac:dyDescent="0.25">
      <c r="A21" s="860" t="s">
        <v>720</v>
      </c>
      <c r="B21" s="861" t="s">
        <v>717</v>
      </c>
      <c r="C21" s="869" t="s">
        <v>716</v>
      </c>
      <c r="D21" s="868" t="s">
        <v>719</v>
      </c>
      <c r="E21" s="836"/>
    </row>
    <row r="22" spans="1:5" ht="15" customHeight="1" x14ac:dyDescent="0.25">
      <c r="A22" s="860" t="s">
        <v>720</v>
      </c>
      <c r="B22" s="861" t="s">
        <v>572</v>
      </c>
      <c r="C22" s="869" t="s">
        <v>716</v>
      </c>
      <c r="D22" s="868" t="s">
        <v>719</v>
      </c>
      <c r="E22" s="836"/>
    </row>
    <row r="23" spans="1:5" ht="15.75" customHeight="1" x14ac:dyDescent="0.25">
      <c r="A23" s="864" t="s">
        <v>720</v>
      </c>
      <c r="B23" s="858" t="s">
        <v>267</v>
      </c>
      <c r="C23" s="865">
        <v>440112</v>
      </c>
      <c r="D23" s="848"/>
      <c r="E23" s="836"/>
    </row>
    <row r="24" spans="1:5" ht="15.75" customHeight="1" x14ac:dyDescent="0.25">
      <c r="A24" s="837">
        <v>1.2</v>
      </c>
      <c r="B24" s="838" t="s">
        <v>715</v>
      </c>
      <c r="C24" s="870">
        <v>4403</v>
      </c>
      <c r="D24" s="854"/>
      <c r="E24" s="836"/>
    </row>
    <row r="25" spans="1:5" ht="15" customHeight="1" x14ac:dyDescent="0.25">
      <c r="A25" s="855">
        <v>1.2</v>
      </c>
      <c r="B25" s="861" t="s">
        <v>717</v>
      </c>
      <c r="C25" s="863">
        <v>4403</v>
      </c>
      <c r="D25" s="854"/>
      <c r="E25" s="836"/>
    </row>
    <row r="26" spans="1:5" ht="15" customHeight="1" x14ac:dyDescent="0.25">
      <c r="A26" s="855">
        <v>1.2</v>
      </c>
      <c r="B26" s="861" t="s">
        <v>572</v>
      </c>
      <c r="C26" s="863">
        <v>4403</v>
      </c>
      <c r="D26" s="854"/>
      <c r="E26" s="836"/>
    </row>
    <row r="27" spans="1:5" ht="15.75" customHeight="1" x14ac:dyDescent="0.25">
      <c r="A27" s="871">
        <v>1.2</v>
      </c>
      <c r="B27" s="872" t="s">
        <v>267</v>
      </c>
      <c r="C27" s="873">
        <v>4403</v>
      </c>
      <c r="D27" s="848"/>
      <c r="E27" s="836"/>
    </row>
    <row r="28" spans="1:5" ht="15.6" customHeight="1" x14ac:dyDescent="0.25">
      <c r="A28" s="874" t="s">
        <v>53</v>
      </c>
      <c r="B28" s="875" t="s">
        <v>715</v>
      </c>
      <c r="C28" s="876">
        <v>440310</v>
      </c>
      <c r="D28" s="868" t="s">
        <v>719</v>
      </c>
      <c r="E28" s="836"/>
    </row>
    <row r="29" spans="1:5" ht="15" customHeight="1" x14ac:dyDescent="0.25">
      <c r="A29" s="877" t="s">
        <v>53</v>
      </c>
      <c r="B29" s="842" t="s">
        <v>715</v>
      </c>
      <c r="C29" s="843">
        <v>440320</v>
      </c>
      <c r="D29" s="848"/>
      <c r="E29" s="836"/>
    </row>
    <row r="30" spans="1:5" ht="15" customHeight="1" x14ac:dyDescent="0.25">
      <c r="A30" s="860" t="s">
        <v>53</v>
      </c>
      <c r="B30" s="856" t="s">
        <v>717</v>
      </c>
      <c r="C30" s="878">
        <v>440310</v>
      </c>
      <c r="D30" s="868" t="s">
        <v>719</v>
      </c>
      <c r="E30" s="836"/>
    </row>
    <row r="31" spans="1:5" ht="15" customHeight="1" x14ac:dyDescent="0.25">
      <c r="A31" s="860" t="s">
        <v>53</v>
      </c>
      <c r="B31" s="861" t="s">
        <v>717</v>
      </c>
      <c r="C31" s="862" t="s">
        <v>721</v>
      </c>
      <c r="D31" s="848"/>
      <c r="E31" s="836"/>
    </row>
    <row r="32" spans="1:5" ht="15" customHeight="1" x14ac:dyDescent="0.25">
      <c r="A32" s="860" t="s">
        <v>53</v>
      </c>
      <c r="B32" s="856" t="s">
        <v>572</v>
      </c>
      <c r="C32" s="878">
        <v>440310</v>
      </c>
      <c r="D32" s="868" t="s">
        <v>719</v>
      </c>
      <c r="E32" s="836"/>
    </row>
    <row r="33" spans="1:5" ht="15" customHeight="1" x14ac:dyDescent="0.25">
      <c r="A33" s="860" t="s">
        <v>53</v>
      </c>
      <c r="B33" s="861" t="s">
        <v>572</v>
      </c>
      <c r="C33" s="862" t="s">
        <v>721</v>
      </c>
      <c r="D33" s="848"/>
      <c r="E33" s="836"/>
    </row>
    <row r="34" spans="1:5" ht="15" customHeight="1" x14ac:dyDescent="0.25">
      <c r="A34" s="860" t="s">
        <v>53</v>
      </c>
      <c r="B34" s="856" t="s">
        <v>267</v>
      </c>
      <c r="C34" s="863">
        <v>440311</v>
      </c>
      <c r="D34" s="848"/>
      <c r="E34" s="836"/>
    </row>
    <row r="35" spans="1:5" ht="15" customHeight="1" x14ac:dyDescent="0.25">
      <c r="A35" s="860" t="s">
        <v>53</v>
      </c>
      <c r="B35" s="856" t="s">
        <v>267</v>
      </c>
      <c r="C35" s="863">
        <v>440321</v>
      </c>
      <c r="D35" s="848"/>
      <c r="E35" s="836"/>
    </row>
    <row r="36" spans="1:5" ht="15" customHeight="1" x14ac:dyDescent="0.25">
      <c r="A36" s="860" t="s">
        <v>53</v>
      </c>
      <c r="B36" s="856" t="s">
        <v>267</v>
      </c>
      <c r="C36" s="863">
        <v>440322</v>
      </c>
      <c r="D36" s="848"/>
      <c r="E36" s="836"/>
    </row>
    <row r="37" spans="1:5" ht="15" customHeight="1" x14ac:dyDescent="0.25">
      <c r="A37" s="860" t="s">
        <v>53</v>
      </c>
      <c r="B37" s="856" t="s">
        <v>267</v>
      </c>
      <c r="C37" s="863">
        <v>440323</v>
      </c>
      <c r="D37" s="848"/>
      <c r="E37" s="836"/>
    </row>
    <row r="38" spans="1:5" ht="15" customHeight="1" x14ac:dyDescent="0.25">
      <c r="A38" s="860" t="s">
        <v>53</v>
      </c>
      <c r="B38" s="856" t="s">
        <v>267</v>
      </c>
      <c r="C38" s="863">
        <v>440324</v>
      </c>
      <c r="D38" s="848"/>
      <c r="E38" s="836"/>
    </row>
    <row r="39" spans="1:5" ht="15" customHeight="1" x14ac:dyDescent="0.25">
      <c r="A39" s="860" t="s">
        <v>53</v>
      </c>
      <c r="B39" s="856" t="s">
        <v>267</v>
      </c>
      <c r="C39" s="863">
        <v>440325</v>
      </c>
      <c r="D39" s="848"/>
      <c r="E39" s="836"/>
    </row>
    <row r="40" spans="1:5" ht="15.75" customHeight="1" x14ac:dyDescent="0.25">
      <c r="A40" s="864" t="s">
        <v>53</v>
      </c>
      <c r="B40" s="858" t="s">
        <v>267</v>
      </c>
      <c r="C40" s="865">
        <v>440326</v>
      </c>
      <c r="D40" s="848"/>
      <c r="E40" s="836"/>
    </row>
    <row r="41" spans="1:5" ht="15.75" customHeight="1" x14ac:dyDescent="0.25">
      <c r="A41" s="879" t="s">
        <v>55</v>
      </c>
      <c r="B41" s="880" t="s">
        <v>715</v>
      </c>
      <c r="C41" s="881">
        <v>440310</v>
      </c>
      <c r="D41" s="868" t="s">
        <v>719</v>
      </c>
      <c r="E41" s="836"/>
    </row>
    <row r="42" spans="1:5" ht="15" customHeight="1" x14ac:dyDescent="0.25">
      <c r="A42" s="860" t="s">
        <v>55</v>
      </c>
      <c r="B42" s="856" t="s">
        <v>715</v>
      </c>
      <c r="C42" s="862" t="s">
        <v>722</v>
      </c>
      <c r="D42" s="848"/>
      <c r="E42" s="836"/>
    </row>
    <row r="43" spans="1:5" ht="15" customHeight="1" x14ac:dyDescent="0.25">
      <c r="A43" s="860" t="s">
        <v>55</v>
      </c>
      <c r="B43" s="856" t="s">
        <v>715</v>
      </c>
      <c r="C43" s="862" t="s">
        <v>723</v>
      </c>
      <c r="D43" s="848"/>
      <c r="E43" s="836"/>
    </row>
    <row r="44" spans="1:5" ht="15" customHeight="1" x14ac:dyDescent="0.25">
      <c r="A44" s="860" t="s">
        <v>55</v>
      </c>
      <c r="B44" s="856" t="s">
        <v>715</v>
      </c>
      <c r="C44" s="862" t="s">
        <v>724</v>
      </c>
      <c r="D44" s="848"/>
      <c r="E44" s="836"/>
    </row>
    <row r="45" spans="1:5" ht="15" customHeight="1" x14ac:dyDescent="0.25">
      <c r="A45" s="860" t="s">
        <v>55</v>
      </c>
      <c r="B45" s="856" t="s">
        <v>715</v>
      </c>
      <c r="C45" s="862" t="s">
        <v>725</v>
      </c>
      <c r="D45" s="848"/>
      <c r="E45" s="836"/>
    </row>
    <row r="46" spans="1:5" ht="15" customHeight="1" x14ac:dyDescent="0.25">
      <c r="A46" s="860" t="s">
        <v>55</v>
      </c>
      <c r="B46" s="856" t="s">
        <v>715</v>
      </c>
      <c r="C46" s="862" t="s">
        <v>726</v>
      </c>
      <c r="D46" s="848"/>
      <c r="E46" s="836"/>
    </row>
    <row r="47" spans="1:5" ht="15" customHeight="1" x14ac:dyDescent="0.25">
      <c r="A47" s="860" t="s">
        <v>55</v>
      </c>
      <c r="B47" s="856" t="s">
        <v>717</v>
      </c>
      <c r="C47" s="878">
        <v>440310</v>
      </c>
      <c r="D47" s="868" t="s">
        <v>719</v>
      </c>
      <c r="E47" s="836"/>
    </row>
    <row r="48" spans="1:5" ht="15" customHeight="1" x14ac:dyDescent="0.25">
      <c r="A48" s="860" t="s">
        <v>55</v>
      </c>
      <c r="B48" s="856" t="s">
        <v>717</v>
      </c>
      <c r="C48" s="862" t="s">
        <v>722</v>
      </c>
      <c r="D48" s="848"/>
      <c r="E48" s="836"/>
    </row>
    <row r="49" spans="1:5" ht="15" customHeight="1" x14ac:dyDescent="0.25">
      <c r="A49" s="860" t="s">
        <v>55</v>
      </c>
      <c r="B49" s="856" t="s">
        <v>717</v>
      </c>
      <c r="C49" s="862" t="s">
        <v>723</v>
      </c>
      <c r="D49" s="848"/>
      <c r="E49" s="836"/>
    </row>
    <row r="50" spans="1:5" ht="15" customHeight="1" x14ac:dyDescent="0.25">
      <c r="A50" s="860" t="s">
        <v>55</v>
      </c>
      <c r="B50" s="856" t="s">
        <v>717</v>
      </c>
      <c r="C50" s="862" t="s">
        <v>724</v>
      </c>
      <c r="D50" s="848"/>
      <c r="E50" s="836"/>
    </row>
    <row r="51" spans="1:5" ht="15" customHeight="1" x14ac:dyDescent="0.25">
      <c r="A51" s="860" t="s">
        <v>55</v>
      </c>
      <c r="B51" s="856" t="s">
        <v>717</v>
      </c>
      <c r="C51" s="862" t="s">
        <v>725</v>
      </c>
      <c r="D51" s="848"/>
      <c r="E51" s="836"/>
    </row>
    <row r="52" spans="1:5" ht="15" customHeight="1" x14ac:dyDescent="0.25">
      <c r="A52" s="860" t="s">
        <v>55</v>
      </c>
      <c r="B52" s="856" t="s">
        <v>717</v>
      </c>
      <c r="C52" s="862" t="s">
        <v>726</v>
      </c>
      <c r="D52" s="848"/>
      <c r="E52" s="836"/>
    </row>
    <row r="53" spans="1:5" ht="15" customHeight="1" x14ac:dyDescent="0.25">
      <c r="A53" s="860" t="s">
        <v>55</v>
      </c>
      <c r="B53" s="856" t="s">
        <v>572</v>
      </c>
      <c r="C53" s="878">
        <v>440310</v>
      </c>
      <c r="D53" s="868" t="s">
        <v>719</v>
      </c>
      <c r="E53" s="836"/>
    </row>
    <row r="54" spans="1:5" ht="15" customHeight="1" x14ac:dyDescent="0.25">
      <c r="A54" s="860" t="s">
        <v>55</v>
      </c>
      <c r="B54" s="856" t="s">
        <v>572</v>
      </c>
      <c r="C54" s="862" t="s">
        <v>722</v>
      </c>
      <c r="D54" s="848"/>
      <c r="E54" s="836"/>
    </row>
    <row r="55" spans="1:5" ht="15" customHeight="1" x14ac:dyDescent="0.25">
      <c r="A55" s="860" t="s">
        <v>55</v>
      </c>
      <c r="B55" s="856" t="s">
        <v>572</v>
      </c>
      <c r="C55" s="862" t="s">
        <v>723</v>
      </c>
      <c r="D55" s="848"/>
      <c r="E55" s="836"/>
    </row>
    <row r="56" spans="1:5" ht="15" customHeight="1" x14ac:dyDescent="0.25">
      <c r="A56" s="860" t="s">
        <v>55</v>
      </c>
      <c r="B56" s="856" t="s">
        <v>572</v>
      </c>
      <c r="C56" s="862" t="s">
        <v>724</v>
      </c>
      <c r="D56" s="848"/>
      <c r="E56" s="836"/>
    </row>
    <row r="57" spans="1:5" ht="15" customHeight="1" x14ac:dyDescent="0.25">
      <c r="A57" s="860" t="s">
        <v>55</v>
      </c>
      <c r="B57" s="856" t="s">
        <v>572</v>
      </c>
      <c r="C57" s="862" t="s">
        <v>725</v>
      </c>
      <c r="D57" s="848"/>
      <c r="E57" s="836"/>
    </row>
    <row r="58" spans="1:5" ht="15" customHeight="1" x14ac:dyDescent="0.25">
      <c r="A58" s="860" t="s">
        <v>55</v>
      </c>
      <c r="B58" s="856" t="s">
        <v>572</v>
      </c>
      <c r="C58" s="863">
        <v>440399</v>
      </c>
      <c r="D58" s="848"/>
      <c r="E58" s="836"/>
    </row>
    <row r="59" spans="1:5" ht="15" customHeight="1" x14ac:dyDescent="0.25">
      <c r="A59" s="860" t="s">
        <v>55</v>
      </c>
      <c r="B59" s="856" t="s">
        <v>267</v>
      </c>
      <c r="C59" s="863">
        <v>440312</v>
      </c>
      <c r="D59" s="848"/>
      <c r="E59" s="836"/>
    </row>
    <row r="60" spans="1:5" ht="15" customHeight="1" x14ac:dyDescent="0.25">
      <c r="A60" s="860" t="s">
        <v>55</v>
      </c>
      <c r="B60" s="856" t="s">
        <v>267</v>
      </c>
      <c r="C60" s="863">
        <v>440341</v>
      </c>
      <c r="D60" s="848"/>
      <c r="E60" s="836"/>
    </row>
    <row r="61" spans="1:5" ht="15" customHeight="1" x14ac:dyDescent="0.25">
      <c r="A61" s="860" t="s">
        <v>55</v>
      </c>
      <c r="B61" s="856" t="s">
        <v>267</v>
      </c>
      <c r="C61" s="863">
        <v>440349</v>
      </c>
      <c r="D61" s="848"/>
      <c r="E61" s="836"/>
    </row>
    <row r="62" spans="1:5" ht="15" customHeight="1" x14ac:dyDescent="0.25">
      <c r="A62" s="860" t="s">
        <v>55</v>
      </c>
      <c r="B62" s="856" t="s">
        <v>267</v>
      </c>
      <c r="C62" s="863">
        <v>440391</v>
      </c>
      <c r="D62" s="848"/>
      <c r="E62" s="836"/>
    </row>
    <row r="63" spans="1:5" ht="15" customHeight="1" x14ac:dyDescent="0.25">
      <c r="A63" s="860" t="s">
        <v>55</v>
      </c>
      <c r="B63" s="856" t="s">
        <v>267</v>
      </c>
      <c r="C63" s="863">
        <v>440393</v>
      </c>
      <c r="D63" s="848"/>
      <c r="E63" s="836"/>
    </row>
    <row r="64" spans="1:5" ht="15" customHeight="1" x14ac:dyDescent="0.25">
      <c r="A64" s="860" t="s">
        <v>55</v>
      </c>
      <c r="B64" s="856" t="s">
        <v>267</v>
      </c>
      <c r="C64" s="863">
        <v>440394</v>
      </c>
      <c r="D64" s="848"/>
      <c r="E64" s="836"/>
    </row>
    <row r="65" spans="1:5" ht="15" customHeight="1" x14ac:dyDescent="0.25">
      <c r="A65" s="860" t="s">
        <v>55</v>
      </c>
      <c r="B65" s="856" t="s">
        <v>267</v>
      </c>
      <c r="C65" s="863">
        <v>440395</v>
      </c>
      <c r="D65" s="848"/>
      <c r="E65" s="836"/>
    </row>
    <row r="66" spans="1:5" ht="15" customHeight="1" x14ac:dyDescent="0.25">
      <c r="A66" s="860" t="s">
        <v>55</v>
      </c>
      <c r="B66" s="856" t="s">
        <v>267</v>
      </c>
      <c r="C66" s="863">
        <v>440396</v>
      </c>
      <c r="D66" s="848"/>
      <c r="E66" s="836"/>
    </row>
    <row r="67" spans="1:5" ht="15" customHeight="1" x14ac:dyDescent="0.25">
      <c r="A67" s="860" t="s">
        <v>55</v>
      </c>
      <c r="B67" s="856" t="s">
        <v>267</v>
      </c>
      <c r="C67" s="863">
        <v>440397</v>
      </c>
      <c r="D67" s="848"/>
      <c r="E67" s="836"/>
    </row>
    <row r="68" spans="1:5" ht="15" customHeight="1" x14ac:dyDescent="0.25">
      <c r="A68" s="860" t="s">
        <v>55</v>
      </c>
      <c r="B68" s="856" t="s">
        <v>267</v>
      </c>
      <c r="C68" s="863">
        <v>440398</v>
      </c>
      <c r="D68" s="848"/>
      <c r="E68" s="836"/>
    </row>
    <row r="69" spans="1:5" ht="15.75" customHeight="1" x14ac:dyDescent="0.25">
      <c r="A69" s="864" t="s">
        <v>55</v>
      </c>
      <c r="B69" s="858" t="s">
        <v>267</v>
      </c>
      <c r="C69" s="865">
        <v>440399</v>
      </c>
      <c r="D69" s="848"/>
      <c r="E69" s="836"/>
    </row>
    <row r="70" spans="1:5" ht="15.75" customHeight="1" x14ac:dyDescent="0.25">
      <c r="A70" s="882" t="s">
        <v>57</v>
      </c>
      <c r="B70" s="838" t="s">
        <v>715</v>
      </c>
      <c r="C70" s="883">
        <v>440310</v>
      </c>
      <c r="D70" s="884" t="s">
        <v>719</v>
      </c>
      <c r="E70" s="836"/>
    </row>
    <row r="71" spans="1:5" ht="15" customHeight="1" x14ac:dyDescent="0.25">
      <c r="A71" s="885" t="s">
        <v>57</v>
      </c>
      <c r="B71" s="842" t="s">
        <v>715</v>
      </c>
      <c r="C71" s="886" t="s">
        <v>722</v>
      </c>
      <c r="D71" s="848"/>
      <c r="E71" s="836"/>
    </row>
    <row r="72" spans="1:5" ht="15" customHeight="1" x14ac:dyDescent="0.25">
      <c r="A72" s="887" t="s">
        <v>57</v>
      </c>
      <c r="B72" s="842" t="s">
        <v>715</v>
      </c>
      <c r="C72" s="888" t="s">
        <v>723</v>
      </c>
      <c r="D72" s="848"/>
      <c r="E72" s="836"/>
    </row>
    <row r="73" spans="1:5" ht="15" customHeight="1" x14ac:dyDescent="0.25">
      <c r="A73" s="889" t="s">
        <v>57</v>
      </c>
      <c r="B73" s="842" t="s">
        <v>715</v>
      </c>
      <c r="C73" s="890" t="s">
        <v>726</v>
      </c>
      <c r="D73" s="884" t="s">
        <v>719</v>
      </c>
      <c r="E73" s="836"/>
    </row>
    <row r="74" spans="1:5" ht="15" customHeight="1" x14ac:dyDescent="0.25">
      <c r="A74" s="891" t="s">
        <v>57</v>
      </c>
      <c r="B74" s="846" t="s">
        <v>717</v>
      </c>
      <c r="C74" s="892">
        <v>440310</v>
      </c>
      <c r="D74" s="884" t="s">
        <v>719</v>
      </c>
      <c r="E74" s="836"/>
    </row>
    <row r="75" spans="1:5" ht="15" customHeight="1" x14ac:dyDescent="0.25">
      <c r="A75" s="891" t="s">
        <v>57</v>
      </c>
      <c r="B75" s="850" t="s">
        <v>717</v>
      </c>
      <c r="C75" s="893" t="s">
        <v>722</v>
      </c>
      <c r="D75" s="848"/>
      <c r="E75" s="836"/>
    </row>
    <row r="76" spans="1:5" ht="15" customHeight="1" x14ac:dyDescent="0.25">
      <c r="A76" s="894" t="s">
        <v>57</v>
      </c>
      <c r="B76" s="895" t="s">
        <v>717</v>
      </c>
      <c r="C76" s="896" t="s">
        <v>723</v>
      </c>
      <c r="D76" s="848"/>
      <c r="E76" s="836"/>
    </row>
    <row r="77" spans="1:5" ht="15" customHeight="1" x14ac:dyDescent="0.25">
      <c r="A77" s="897" t="s">
        <v>57</v>
      </c>
      <c r="B77" s="846" t="s">
        <v>717</v>
      </c>
      <c r="C77" s="898" t="s">
        <v>726</v>
      </c>
      <c r="D77" s="884" t="s">
        <v>719</v>
      </c>
      <c r="E77" s="836"/>
    </row>
    <row r="78" spans="1:5" ht="15" customHeight="1" x14ac:dyDescent="0.25">
      <c r="A78" s="887" t="s">
        <v>57</v>
      </c>
      <c r="B78" s="853" t="s">
        <v>572</v>
      </c>
      <c r="C78" s="899">
        <v>440310</v>
      </c>
      <c r="D78" s="884" t="s">
        <v>719</v>
      </c>
      <c r="E78" s="836"/>
    </row>
    <row r="79" spans="1:5" ht="15" customHeight="1" x14ac:dyDescent="0.25">
      <c r="A79" s="860" t="s">
        <v>57</v>
      </c>
      <c r="B79" s="856" t="s">
        <v>572</v>
      </c>
      <c r="C79" s="888" t="s">
        <v>722</v>
      </c>
      <c r="D79" s="848"/>
      <c r="E79" s="836"/>
    </row>
    <row r="80" spans="1:5" ht="15" customHeight="1" x14ac:dyDescent="0.25">
      <c r="A80" s="860" t="s">
        <v>57</v>
      </c>
      <c r="B80" s="856" t="s">
        <v>572</v>
      </c>
      <c r="C80" s="862" t="s">
        <v>723</v>
      </c>
      <c r="D80" s="848"/>
      <c r="E80" s="836"/>
    </row>
    <row r="81" spans="1:5" ht="15" customHeight="1" x14ac:dyDescent="0.25">
      <c r="A81" s="860" t="s">
        <v>57</v>
      </c>
      <c r="B81" s="856" t="s">
        <v>572</v>
      </c>
      <c r="C81" s="869" t="s">
        <v>726</v>
      </c>
      <c r="D81" s="868" t="s">
        <v>719</v>
      </c>
      <c r="E81" s="836"/>
    </row>
    <row r="82" spans="1:5" ht="15" customHeight="1" x14ac:dyDescent="0.25">
      <c r="A82" s="860" t="s">
        <v>57</v>
      </c>
      <c r="B82" s="856" t="s">
        <v>267</v>
      </c>
      <c r="C82" s="878">
        <v>440312</v>
      </c>
      <c r="D82" s="868" t="s">
        <v>719</v>
      </c>
      <c r="E82" s="836"/>
    </row>
    <row r="83" spans="1:5" ht="15" customHeight="1" x14ac:dyDescent="0.25">
      <c r="A83" s="860" t="s">
        <v>57</v>
      </c>
      <c r="B83" s="856" t="s">
        <v>267</v>
      </c>
      <c r="C83" s="863">
        <v>440341</v>
      </c>
      <c r="D83" s="848"/>
      <c r="E83" s="836"/>
    </row>
    <row r="84" spans="1:5" ht="15.75" customHeight="1" x14ac:dyDescent="0.25">
      <c r="A84" s="864" t="s">
        <v>57</v>
      </c>
      <c r="B84" s="858" t="s">
        <v>267</v>
      </c>
      <c r="C84" s="865">
        <v>440349</v>
      </c>
      <c r="D84" s="900"/>
      <c r="E84" s="836"/>
    </row>
    <row r="85" spans="1:5" ht="15.75" customHeight="1" x14ac:dyDescent="0.25">
      <c r="A85" s="901">
        <v>2</v>
      </c>
      <c r="B85" s="838" t="s">
        <v>715</v>
      </c>
      <c r="C85" s="883">
        <v>440200</v>
      </c>
      <c r="D85" s="884" t="s">
        <v>719</v>
      </c>
      <c r="E85" s="836"/>
    </row>
    <row r="86" spans="1:5" ht="15" customHeight="1" x14ac:dyDescent="0.25">
      <c r="A86" s="891" t="s">
        <v>83</v>
      </c>
      <c r="B86" s="846" t="s">
        <v>717</v>
      </c>
      <c r="C86" s="893" t="s">
        <v>727</v>
      </c>
      <c r="D86" s="848"/>
      <c r="E86" s="836"/>
    </row>
    <row r="87" spans="1:5" ht="15" customHeight="1" x14ac:dyDescent="0.25">
      <c r="A87" s="891" t="s">
        <v>83</v>
      </c>
      <c r="B87" s="850" t="s">
        <v>572</v>
      </c>
      <c r="C87" s="893" t="s">
        <v>727</v>
      </c>
      <c r="D87" s="848"/>
      <c r="E87" s="836"/>
    </row>
    <row r="88" spans="1:5" ht="15.75" customHeight="1" x14ac:dyDescent="0.25">
      <c r="A88" s="902" t="s">
        <v>83</v>
      </c>
      <c r="B88" s="903" t="s">
        <v>267</v>
      </c>
      <c r="C88" s="904" t="s">
        <v>727</v>
      </c>
      <c r="D88" s="848"/>
      <c r="E88" s="836"/>
    </row>
    <row r="89" spans="1:5" ht="15.75" customHeight="1" x14ac:dyDescent="0.25">
      <c r="A89" s="901">
        <v>3</v>
      </c>
      <c r="B89" s="838" t="s">
        <v>715</v>
      </c>
      <c r="C89" s="905">
        <v>440121</v>
      </c>
      <c r="D89" s="848"/>
      <c r="E89" s="836"/>
    </row>
    <row r="90" spans="1:5" ht="15" customHeight="1" x14ac:dyDescent="0.25">
      <c r="A90" s="852">
        <v>3</v>
      </c>
      <c r="B90" s="842" t="s">
        <v>715</v>
      </c>
      <c r="C90" s="906">
        <v>440122</v>
      </c>
      <c r="D90" s="848"/>
      <c r="E90" s="836"/>
    </row>
    <row r="91" spans="1:5" ht="15" customHeight="1" x14ac:dyDescent="0.25">
      <c r="A91" s="855">
        <v>3</v>
      </c>
      <c r="B91" s="842" t="s">
        <v>715</v>
      </c>
      <c r="C91" s="878">
        <v>440130</v>
      </c>
      <c r="D91" s="884" t="s">
        <v>719</v>
      </c>
      <c r="E91" s="836"/>
    </row>
    <row r="92" spans="1:5" ht="15" customHeight="1" x14ac:dyDescent="0.25">
      <c r="A92" s="845">
        <v>3</v>
      </c>
      <c r="B92" s="846" t="s">
        <v>717</v>
      </c>
      <c r="C92" s="907" t="s">
        <v>728</v>
      </c>
      <c r="D92" s="848"/>
      <c r="E92" s="836"/>
    </row>
    <row r="93" spans="1:5" ht="15" customHeight="1" x14ac:dyDescent="0.25">
      <c r="A93" s="852">
        <v>3</v>
      </c>
      <c r="B93" s="853" t="s">
        <v>717</v>
      </c>
      <c r="C93" s="888" t="s">
        <v>729</v>
      </c>
      <c r="D93" s="848"/>
      <c r="E93" s="836"/>
    </row>
    <row r="94" spans="1:5" ht="15" customHeight="1" x14ac:dyDescent="0.25">
      <c r="A94" s="855">
        <v>3</v>
      </c>
      <c r="B94" s="856" t="s">
        <v>717</v>
      </c>
      <c r="C94" s="878">
        <v>440130</v>
      </c>
      <c r="D94" s="884" t="s">
        <v>719</v>
      </c>
      <c r="E94" s="836"/>
    </row>
    <row r="95" spans="1:5" ht="15" customHeight="1" x14ac:dyDescent="0.25">
      <c r="A95" s="855">
        <v>3</v>
      </c>
      <c r="B95" s="856" t="s">
        <v>572</v>
      </c>
      <c r="C95" s="862" t="s">
        <v>728</v>
      </c>
      <c r="D95" s="848"/>
      <c r="E95" s="836"/>
    </row>
    <row r="96" spans="1:5" ht="15" customHeight="1" x14ac:dyDescent="0.25">
      <c r="A96" s="855">
        <v>3</v>
      </c>
      <c r="B96" s="856" t="s">
        <v>572</v>
      </c>
      <c r="C96" s="862" t="s">
        <v>729</v>
      </c>
      <c r="D96" s="848"/>
      <c r="E96" s="836"/>
    </row>
    <row r="97" spans="1:5" ht="15" customHeight="1" x14ac:dyDescent="0.25">
      <c r="A97" s="855">
        <v>3</v>
      </c>
      <c r="B97" s="856" t="s">
        <v>572</v>
      </c>
      <c r="C97" s="878">
        <v>440139</v>
      </c>
      <c r="D97" s="868" t="s">
        <v>719</v>
      </c>
      <c r="E97" s="836"/>
    </row>
    <row r="98" spans="1:5" ht="15" customHeight="1" x14ac:dyDescent="0.25">
      <c r="A98" s="855">
        <v>3</v>
      </c>
      <c r="B98" s="856" t="s">
        <v>267</v>
      </c>
      <c r="C98" s="863">
        <v>440121</v>
      </c>
      <c r="D98" s="848"/>
      <c r="E98" s="836"/>
    </row>
    <row r="99" spans="1:5" ht="15" customHeight="1" x14ac:dyDescent="0.25">
      <c r="A99" s="855">
        <v>3</v>
      </c>
      <c r="B99" s="856" t="s">
        <v>267</v>
      </c>
      <c r="C99" s="862" t="s">
        <v>729</v>
      </c>
      <c r="D99" s="848"/>
      <c r="E99" s="836"/>
    </row>
    <row r="100" spans="1:5" ht="15.75" customHeight="1" x14ac:dyDescent="0.25">
      <c r="A100" s="857">
        <v>3</v>
      </c>
      <c r="B100" s="858" t="s">
        <v>267</v>
      </c>
      <c r="C100" s="865">
        <v>440140</v>
      </c>
      <c r="D100" s="908"/>
      <c r="E100" s="836"/>
    </row>
    <row r="101" spans="1:5" ht="15.75" customHeight="1" x14ac:dyDescent="0.25">
      <c r="A101" s="901">
        <v>3.1</v>
      </c>
      <c r="B101" s="838" t="s">
        <v>715</v>
      </c>
      <c r="C101" s="905">
        <v>440121</v>
      </c>
      <c r="D101" s="848"/>
      <c r="E101" s="836"/>
    </row>
    <row r="102" spans="1:5" ht="15" customHeight="1" x14ac:dyDescent="0.25">
      <c r="A102" s="852">
        <v>3.1</v>
      </c>
      <c r="B102" s="842" t="s">
        <v>715</v>
      </c>
      <c r="C102" s="906">
        <v>440122</v>
      </c>
      <c r="D102" s="848"/>
      <c r="E102" s="836"/>
    </row>
    <row r="103" spans="1:5" ht="15" customHeight="1" x14ac:dyDescent="0.25">
      <c r="A103" s="897" t="s">
        <v>91</v>
      </c>
      <c r="B103" s="846" t="s">
        <v>717</v>
      </c>
      <c r="C103" s="907" t="s">
        <v>728</v>
      </c>
      <c r="D103" s="848"/>
      <c r="E103" s="836"/>
    </row>
    <row r="104" spans="1:5" ht="15" customHeight="1" x14ac:dyDescent="0.25">
      <c r="A104" s="891" t="s">
        <v>91</v>
      </c>
      <c r="B104" s="850" t="s">
        <v>717</v>
      </c>
      <c r="C104" s="893" t="s">
        <v>729</v>
      </c>
      <c r="D104" s="848"/>
      <c r="E104" s="836"/>
    </row>
    <row r="105" spans="1:5" ht="15" customHeight="1" x14ac:dyDescent="0.25">
      <c r="A105" s="891" t="s">
        <v>91</v>
      </c>
      <c r="B105" s="850" t="s">
        <v>572</v>
      </c>
      <c r="C105" s="893" t="s">
        <v>728</v>
      </c>
      <c r="D105" s="848"/>
      <c r="E105" s="836"/>
    </row>
    <row r="106" spans="1:5" ht="15" customHeight="1" x14ac:dyDescent="0.25">
      <c r="A106" s="891" t="s">
        <v>91</v>
      </c>
      <c r="B106" s="850" t="s">
        <v>572</v>
      </c>
      <c r="C106" s="893" t="s">
        <v>729</v>
      </c>
      <c r="D106" s="848"/>
      <c r="E106" s="836"/>
    </row>
    <row r="107" spans="1:5" ht="15" customHeight="1" x14ac:dyDescent="0.25">
      <c r="A107" s="891" t="s">
        <v>91</v>
      </c>
      <c r="B107" s="850" t="s">
        <v>267</v>
      </c>
      <c r="C107" s="893" t="s">
        <v>728</v>
      </c>
      <c r="D107" s="848"/>
      <c r="E107" s="836"/>
    </row>
    <row r="108" spans="1:5" ht="15.75" customHeight="1" x14ac:dyDescent="0.25">
      <c r="A108" s="902" t="s">
        <v>91</v>
      </c>
      <c r="B108" s="903" t="s">
        <v>267</v>
      </c>
      <c r="C108" s="904" t="s">
        <v>729</v>
      </c>
      <c r="D108" s="848"/>
      <c r="E108" s="836"/>
    </row>
    <row r="109" spans="1:5" ht="15.75" customHeight="1" x14ac:dyDescent="0.25">
      <c r="A109" s="901">
        <v>3.2</v>
      </c>
      <c r="B109" s="838" t="s">
        <v>715</v>
      </c>
      <c r="C109" s="883">
        <v>440130</v>
      </c>
      <c r="D109" s="884" t="s">
        <v>719</v>
      </c>
      <c r="E109" s="836"/>
    </row>
    <row r="110" spans="1:5" ht="15" customHeight="1" x14ac:dyDescent="0.25">
      <c r="A110" s="891" t="s">
        <v>93</v>
      </c>
      <c r="B110" s="846" t="s">
        <v>572</v>
      </c>
      <c r="C110" s="892">
        <v>440130</v>
      </c>
      <c r="D110" s="884" t="s">
        <v>719</v>
      </c>
      <c r="E110" s="836"/>
    </row>
    <row r="111" spans="1:5" ht="15" customHeight="1" x14ac:dyDescent="0.25">
      <c r="A111" s="891" t="s">
        <v>93</v>
      </c>
      <c r="B111" s="850" t="s">
        <v>572</v>
      </c>
      <c r="C111" s="909" t="s">
        <v>730</v>
      </c>
      <c r="D111" s="884" t="s">
        <v>719</v>
      </c>
      <c r="E111" s="836"/>
    </row>
    <row r="112" spans="1:5" ht="15.75" customHeight="1" x14ac:dyDescent="0.25">
      <c r="A112" s="902" t="s">
        <v>93</v>
      </c>
      <c r="B112" s="903" t="s">
        <v>267</v>
      </c>
      <c r="C112" s="910">
        <v>440140</v>
      </c>
      <c r="D112" s="884" t="s">
        <v>719</v>
      </c>
      <c r="E112" s="836"/>
    </row>
    <row r="113" spans="1:5" ht="15.75" customHeight="1" x14ac:dyDescent="0.25">
      <c r="A113" s="901">
        <v>4</v>
      </c>
      <c r="B113" s="838" t="s">
        <v>715</v>
      </c>
      <c r="C113" s="883">
        <v>440130</v>
      </c>
      <c r="D113" s="868" t="s">
        <v>719</v>
      </c>
      <c r="E113" s="836"/>
    </row>
    <row r="114" spans="1:5" ht="15" customHeight="1" x14ac:dyDescent="0.25">
      <c r="A114" s="911">
        <v>4</v>
      </c>
      <c r="B114" s="912" t="s">
        <v>717</v>
      </c>
      <c r="C114" s="892">
        <v>440130</v>
      </c>
      <c r="D114" s="868" t="s">
        <v>719</v>
      </c>
      <c r="E114" s="836"/>
    </row>
    <row r="115" spans="1:5" ht="15" customHeight="1" x14ac:dyDescent="0.25">
      <c r="A115" s="913">
        <v>4</v>
      </c>
      <c r="B115" s="912" t="s">
        <v>572</v>
      </c>
      <c r="C115" s="892">
        <v>440139</v>
      </c>
      <c r="D115" s="868" t="s">
        <v>719</v>
      </c>
      <c r="E115" s="836"/>
    </row>
    <row r="116" spans="1:5" ht="15.75" customHeight="1" x14ac:dyDescent="0.25">
      <c r="A116" s="914">
        <v>4</v>
      </c>
      <c r="B116" s="915" t="s">
        <v>267</v>
      </c>
      <c r="C116" s="910">
        <v>440140</v>
      </c>
      <c r="D116" s="884" t="s">
        <v>719</v>
      </c>
      <c r="E116" s="836"/>
    </row>
    <row r="117" spans="1:5" ht="15.75" customHeight="1" x14ac:dyDescent="0.25">
      <c r="A117" s="901">
        <v>5</v>
      </c>
      <c r="B117" s="838" t="s">
        <v>715</v>
      </c>
      <c r="C117" s="883">
        <v>440130</v>
      </c>
      <c r="D117" s="868" t="s">
        <v>719</v>
      </c>
      <c r="E117" s="836"/>
    </row>
    <row r="118" spans="1:5" ht="15" customHeight="1" x14ac:dyDescent="0.25">
      <c r="A118" s="911">
        <v>5</v>
      </c>
      <c r="B118" s="912" t="s">
        <v>717</v>
      </c>
      <c r="C118" s="892">
        <v>440130</v>
      </c>
      <c r="D118" s="868" t="s">
        <v>719</v>
      </c>
      <c r="E118" s="836"/>
    </row>
    <row r="119" spans="1:5" ht="15" customHeight="1" x14ac:dyDescent="0.25">
      <c r="A119" s="913">
        <v>5</v>
      </c>
      <c r="B119" s="912" t="s">
        <v>572</v>
      </c>
      <c r="C119" s="916">
        <v>440131</v>
      </c>
      <c r="D119" s="854"/>
      <c r="E119" s="836"/>
    </row>
    <row r="120" spans="1:5" ht="15" customHeight="1" x14ac:dyDescent="0.25">
      <c r="A120" s="913">
        <v>5</v>
      </c>
      <c r="B120" s="912" t="s">
        <v>572</v>
      </c>
      <c r="C120" s="892">
        <v>440139</v>
      </c>
      <c r="D120" s="868" t="s">
        <v>719</v>
      </c>
      <c r="E120" s="836"/>
    </row>
    <row r="121" spans="1:5" ht="15" customHeight="1" x14ac:dyDescent="0.25">
      <c r="A121" s="913">
        <v>5</v>
      </c>
      <c r="B121" s="912" t="s">
        <v>267</v>
      </c>
      <c r="C121" s="916">
        <v>440131</v>
      </c>
      <c r="D121" s="854"/>
      <c r="E121" s="836"/>
    </row>
    <row r="122" spans="1:5" ht="15.75" customHeight="1" x14ac:dyDescent="0.25">
      <c r="A122" s="914">
        <v>5</v>
      </c>
      <c r="B122" s="915" t="s">
        <v>267</v>
      </c>
      <c r="C122" s="917">
        <v>440139</v>
      </c>
      <c r="D122" s="900"/>
      <c r="E122" s="836"/>
    </row>
    <row r="123" spans="1:5" ht="15.75" customHeight="1" x14ac:dyDescent="0.25">
      <c r="A123" s="901">
        <v>5.0999999999999996</v>
      </c>
      <c r="B123" s="838" t="s">
        <v>715</v>
      </c>
      <c r="C123" s="883">
        <v>440130</v>
      </c>
      <c r="D123" s="868" t="s">
        <v>719</v>
      </c>
      <c r="E123" s="836"/>
    </row>
    <row r="124" spans="1:5" ht="15" customHeight="1" x14ac:dyDescent="0.25">
      <c r="A124" s="911">
        <v>5.0999999999999996</v>
      </c>
      <c r="B124" s="912" t="s">
        <v>717</v>
      </c>
      <c r="C124" s="918" t="s">
        <v>731</v>
      </c>
      <c r="D124" s="884" t="s">
        <v>719</v>
      </c>
      <c r="E124" s="836"/>
    </row>
    <row r="125" spans="1:5" ht="15" customHeight="1" x14ac:dyDescent="0.25">
      <c r="A125" s="845">
        <v>5.0999999999999996</v>
      </c>
      <c r="B125" s="846" t="s">
        <v>572</v>
      </c>
      <c r="C125" s="907" t="s">
        <v>732</v>
      </c>
      <c r="D125" s="908"/>
      <c r="E125" s="836"/>
    </row>
    <row r="126" spans="1:5" ht="15.75" customHeight="1" x14ac:dyDescent="0.25">
      <c r="A126" s="919">
        <v>5.0999999999999996</v>
      </c>
      <c r="B126" s="903" t="s">
        <v>267</v>
      </c>
      <c r="C126" s="904" t="s">
        <v>732</v>
      </c>
      <c r="D126" s="848"/>
      <c r="E126" s="836"/>
    </row>
    <row r="127" spans="1:5" ht="15.75" customHeight="1" x14ac:dyDescent="0.25">
      <c r="A127" s="901">
        <v>5.2</v>
      </c>
      <c r="B127" s="838" t="s">
        <v>715</v>
      </c>
      <c r="C127" s="883">
        <v>440130</v>
      </c>
      <c r="D127" s="868" t="s">
        <v>719</v>
      </c>
      <c r="E127" s="836"/>
    </row>
    <row r="128" spans="1:5" ht="15" customHeight="1" x14ac:dyDescent="0.25">
      <c r="A128" s="911">
        <v>5.2</v>
      </c>
      <c r="B128" s="912" t="s">
        <v>717</v>
      </c>
      <c r="C128" s="918" t="s">
        <v>731</v>
      </c>
      <c r="D128" s="884" t="s">
        <v>719</v>
      </c>
      <c r="E128" s="836"/>
    </row>
    <row r="129" spans="1:5" ht="15" customHeight="1" x14ac:dyDescent="0.25">
      <c r="A129" s="845">
        <v>5.2</v>
      </c>
      <c r="B129" s="846" t="s">
        <v>572</v>
      </c>
      <c r="C129" s="920">
        <v>440139</v>
      </c>
      <c r="D129" s="884" t="s">
        <v>719</v>
      </c>
      <c r="E129" s="836"/>
    </row>
    <row r="130" spans="1:5" ht="15.75" customHeight="1" x14ac:dyDescent="0.25">
      <c r="A130" s="919">
        <v>5.2</v>
      </c>
      <c r="B130" s="903" t="s">
        <v>267</v>
      </c>
      <c r="C130" s="917">
        <v>440139</v>
      </c>
      <c r="D130" s="908"/>
      <c r="E130" s="836"/>
    </row>
    <row r="131" spans="1:5" ht="15.75" customHeight="1" x14ac:dyDescent="0.25">
      <c r="A131" s="921">
        <v>6</v>
      </c>
      <c r="B131" s="922" t="s">
        <v>715</v>
      </c>
      <c r="C131" s="923">
        <v>4406</v>
      </c>
      <c r="D131" s="908"/>
      <c r="E131" s="836"/>
    </row>
    <row r="132" spans="1:5" ht="15" customHeight="1" x14ac:dyDescent="0.25">
      <c r="A132" s="913">
        <v>6</v>
      </c>
      <c r="B132" s="912" t="s">
        <v>715</v>
      </c>
      <c r="C132" s="924">
        <v>4407</v>
      </c>
      <c r="D132" s="908"/>
      <c r="E132" s="836"/>
    </row>
    <row r="133" spans="1:5" ht="15" customHeight="1" x14ac:dyDescent="0.25">
      <c r="A133" s="913">
        <v>6</v>
      </c>
      <c r="B133" s="912" t="s">
        <v>717</v>
      </c>
      <c r="C133" s="925">
        <v>4406</v>
      </c>
      <c r="D133" s="908"/>
      <c r="E133" s="836"/>
    </row>
    <row r="134" spans="1:5" ht="15" customHeight="1" x14ac:dyDescent="0.25">
      <c r="A134" s="913">
        <v>6</v>
      </c>
      <c r="B134" s="912" t="s">
        <v>717</v>
      </c>
      <c r="C134" s="916">
        <v>4407</v>
      </c>
      <c r="D134" s="908"/>
      <c r="E134" s="836"/>
    </row>
    <row r="135" spans="1:5" ht="15" customHeight="1" x14ac:dyDescent="0.25">
      <c r="A135" s="913">
        <v>6</v>
      </c>
      <c r="B135" s="912" t="s">
        <v>572</v>
      </c>
      <c r="C135" s="916">
        <v>4406</v>
      </c>
      <c r="D135" s="908"/>
      <c r="E135" s="836"/>
    </row>
    <row r="136" spans="1:5" ht="15" customHeight="1" x14ac:dyDescent="0.25">
      <c r="A136" s="913">
        <v>6</v>
      </c>
      <c r="B136" s="912" t="s">
        <v>572</v>
      </c>
      <c r="C136" s="916">
        <v>4407</v>
      </c>
      <c r="D136" s="908"/>
      <c r="E136" s="836"/>
    </row>
    <row r="137" spans="1:5" ht="15" customHeight="1" x14ac:dyDescent="0.25">
      <c r="A137" s="913">
        <v>6</v>
      </c>
      <c r="B137" s="912" t="s">
        <v>267</v>
      </c>
      <c r="C137" s="916">
        <v>4406</v>
      </c>
      <c r="D137" s="908"/>
      <c r="E137" s="836"/>
    </row>
    <row r="138" spans="1:5" ht="15.75" customHeight="1" x14ac:dyDescent="0.25">
      <c r="A138" s="914">
        <v>6</v>
      </c>
      <c r="B138" s="915" t="s">
        <v>267</v>
      </c>
      <c r="C138" s="917">
        <v>4407</v>
      </c>
      <c r="D138" s="908"/>
      <c r="E138" s="836"/>
    </row>
    <row r="139" spans="1:5" ht="15.75" customHeight="1" x14ac:dyDescent="0.25">
      <c r="A139" s="926" t="s">
        <v>106</v>
      </c>
      <c r="B139" s="922" t="s">
        <v>715</v>
      </c>
      <c r="C139" s="927">
        <v>440610</v>
      </c>
      <c r="D139" s="884" t="s">
        <v>719</v>
      </c>
      <c r="E139" s="836"/>
    </row>
    <row r="140" spans="1:5" ht="15" customHeight="1" x14ac:dyDescent="0.25">
      <c r="A140" s="928" t="s">
        <v>106</v>
      </c>
      <c r="B140" s="912" t="s">
        <v>715</v>
      </c>
      <c r="C140" s="929">
        <v>440690</v>
      </c>
      <c r="D140" s="884" t="s">
        <v>719</v>
      </c>
      <c r="E140" s="836"/>
    </row>
    <row r="141" spans="1:5" ht="15" customHeight="1" x14ac:dyDescent="0.25">
      <c r="A141" s="928" t="s">
        <v>106</v>
      </c>
      <c r="B141" s="912" t="s">
        <v>715</v>
      </c>
      <c r="C141" s="924">
        <v>440710</v>
      </c>
      <c r="D141" s="848"/>
      <c r="E141" s="836"/>
    </row>
    <row r="142" spans="1:5" ht="15" customHeight="1" x14ac:dyDescent="0.25">
      <c r="A142" s="928" t="s">
        <v>106</v>
      </c>
      <c r="B142" s="912" t="s">
        <v>717</v>
      </c>
      <c r="C142" s="929">
        <v>440610</v>
      </c>
      <c r="D142" s="868" t="s">
        <v>719</v>
      </c>
      <c r="E142" s="836"/>
    </row>
    <row r="143" spans="1:5" ht="15" customHeight="1" x14ac:dyDescent="0.25">
      <c r="A143" s="928" t="s">
        <v>106</v>
      </c>
      <c r="B143" s="912" t="s">
        <v>717</v>
      </c>
      <c r="C143" s="929">
        <v>440690</v>
      </c>
      <c r="D143" s="868" t="s">
        <v>719</v>
      </c>
      <c r="E143" s="836"/>
    </row>
    <row r="144" spans="1:5" ht="15" customHeight="1" x14ac:dyDescent="0.25">
      <c r="A144" s="928" t="s">
        <v>106</v>
      </c>
      <c r="B144" s="912" t="s">
        <v>717</v>
      </c>
      <c r="C144" s="924">
        <v>440710</v>
      </c>
      <c r="D144" s="848"/>
      <c r="E144" s="836"/>
    </row>
    <row r="145" spans="1:5" ht="15" customHeight="1" x14ac:dyDescent="0.25">
      <c r="A145" s="928" t="s">
        <v>106</v>
      </c>
      <c r="B145" s="912" t="s">
        <v>572</v>
      </c>
      <c r="C145" s="929">
        <v>440610</v>
      </c>
      <c r="D145" s="868" t="s">
        <v>719</v>
      </c>
      <c r="E145" s="836"/>
    </row>
    <row r="146" spans="1:5" ht="15" customHeight="1" x14ac:dyDescent="0.25">
      <c r="A146" s="928" t="s">
        <v>106</v>
      </c>
      <c r="B146" s="912" t="s">
        <v>572</v>
      </c>
      <c r="C146" s="929">
        <v>440690</v>
      </c>
      <c r="D146" s="868" t="s">
        <v>719</v>
      </c>
      <c r="E146" s="836"/>
    </row>
    <row r="147" spans="1:5" ht="15" customHeight="1" x14ac:dyDescent="0.25">
      <c r="A147" s="928" t="s">
        <v>106</v>
      </c>
      <c r="B147" s="912" t="s">
        <v>572</v>
      </c>
      <c r="C147" s="924">
        <v>440710</v>
      </c>
      <c r="D147" s="848"/>
      <c r="E147" s="836"/>
    </row>
    <row r="148" spans="1:5" ht="15" customHeight="1" x14ac:dyDescent="0.25">
      <c r="A148" s="928" t="s">
        <v>106</v>
      </c>
      <c r="B148" s="912" t="s">
        <v>267</v>
      </c>
      <c r="C148" s="924">
        <v>440611</v>
      </c>
      <c r="D148" s="848"/>
      <c r="E148" s="836"/>
    </row>
    <row r="149" spans="1:5" ht="15" customHeight="1" x14ac:dyDescent="0.25">
      <c r="A149" s="928" t="s">
        <v>106</v>
      </c>
      <c r="B149" s="912" t="s">
        <v>267</v>
      </c>
      <c r="C149" s="924">
        <v>440691</v>
      </c>
      <c r="D149" s="848"/>
      <c r="E149" s="836"/>
    </row>
    <row r="150" spans="1:5" ht="15" customHeight="1" x14ac:dyDescent="0.25">
      <c r="A150" s="928" t="s">
        <v>106</v>
      </c>
      <c r="B150" s="912" t="s">
        <v>267</v>
      </c>
      <c r="C150" s="924">
        <v>440711</v>
      </c>
      <c r="D150" s="848"/>
      <c r="E150" s="836"/>
    </row>
    <row r="151" spans="1:5" ht="15" customHeight="1" x14ac:dyDescent="0.25">
      <c r="A151" s="928" t="s">
        <v>106</v>
      </c>
      <c r="B151" s="912" t="s">
        <v>267</v>
      </c>
      <c r="C151" s="924">
        <v>440712</v>
      </c>
      <c r="D151" s="848"/>
      <c r="E151" s="836"/>
    </row>
    <row r="152" spans="1:5" ht="15.75" customHeight="1" x14ac:dyDescent="0.25">
      <c r="A152" s="930" t="s">
        <v>106</v>
      </c>
      <c r="B152" s="915" t="s">
        <v>267</v>
      </c>
      <c r="C152" s="931">
        <v>440719</v>
      </c>
      <c r="D152" s="854"/>
      <c r="E152" s="836"/>
    </row>
    <row r="153" spans="1:5" ht="15.75" customHeight="1" x14ac:dyDescent="0.25">
      <c r="A153" s="926" t="s">
        <v>107</v>
      </c>
      <c r="B153" s="922" t="s">
        <v>715</v>
      </c>
      <c r="C153" s="927">
        <v>440610</v>
      </c>
      <c r="D153" s="884" t="s">
        <v>719</v>
      </c>
      <c r="E153" s="836"/>
    </row>
    <row r="154" spans="1:5" ht="15" customHeight="1" x14ac:dyDescent="0.25">
      <c r="A154" s="928" t="s">
        <v>107</v>
      </c>
      <c r="B154" s="912" t="s">
        <v>715</v>
      </c>
      <c r="C154" s="929">
        <v>440690</v>
      </c>
      <c r="D154" s="884" t="s">
        <v>719</v>
      </c>
      <c r="E154" s="836"/>
    </row>
    <row r="155" spans="1:5" ht="15" customHeight="1" x14ac:dyDescent="0.25">
      <c r="A155" s="928" t="s">
        <v>107</v>
      </c>
      <c r="B155" s="912" t="s">
        <v>715</v>
      </c>
      <c r="C155" s="924">
        <v>440724</v>
      </c>
      <c r="D155" s="848"/>
      <c r="E155" s="836"/>
    </row>
    <row r="156" spans="1:5" ht="15" customHeight="1" x14ac:dyDescent="0.25">
      <c r="A156" s="928" t="s">
        <v>107</v>
      </c>
      <c r="B156" s="912" t="s">
        <v>715</v>
      </c>
      <c r="C156" s="924">
        <v>440725</v>
      </c>
      <c r="D156" s="848"/>
      <c r="E156" s="836"/>
    </row>
    <row r="157" spans="1:5" ht="15" customHeight="1" x14ac:dyDescent="0.25">
      <c r="A157" s="928" t="s">
        <v>107</v>
      </c>
      <c r="B157" s="912" t="s">
        <v>715</v>
      </c>
      <c r="C157" s="924">
        <v>440726</v>
      </c>
      <c r="D157" s="848"/>
      <c r="E157" s="836"/>
    </row>
    <row r="158" spans="1:5" ht="15" customHeight="1" x14ac:dyDescent="0.25">
      <c r="A158" s="928" t="s">
        <v>107</v>
      </c>
      <c r="B158" s="912" t="s">
        <v>715</v>
      </c>
      <c r="C158" s="924">
        <v>440729</v>
      </c>
      <c r="D158" s="848"/>
      <c r="E158" s="836"/>
    </row>
    <row r="159" spans="1:5" ht="15" customHeight="1" x14ac:dyDescent="0.25">
      <c r="A159" s="928" t="s">
        <v>107</v>
      </c>
      <c r="B159" s="912" t="s">
        <v>715</v>
      </c>
      <c r="C159" s="924">
        <v>440791</v>
      </c>
      <c r="D159" s="848"/>
      <c r="E159" s="836"/>
    </row>
    <row r="160" spans="1:5" ht="15" customHeight="1" x14ac:dyDescent="0.25">
      <c r="A160" s="928" t="s">
        <v>107</v>
      </c>
      <c r="B160" s="912" t="s">
        <v>715</v>
      </c>
      <c r="C160" s="924">
        <v>440792</v>
      </c>
      <c r="D160" s="848"/>
      <c r="E160" s="836"/>
    </row>
    <row r="161" spans="1:5" ht="15" customHeight="1" x14ac:dyDescent="0.25">
      <c r="A161" s="928" t="s">
        <v>107</v>
      </c>
      <c r="B161" s="912" t="s">
        <v>715</v>
      </c>
      <c r="C161" s="924">
        <v>440799</v>
      </c>
      <c r="D161" s="848"/>
      <c r="E161" s="836"/>
    </row>
    <row r="162" spans="1:5" ht="15" customHeight="1" x14ac:dyDescent="0.25">
      <c r="A162" s="928" t="s">
        <v>107</v>
      </c>
      <c r="B162" s="912" t="s">
        <v>717</v>
      </c>
      <c r="C162" s="929">
        <v>440610</v>
      </c>
      <c r="D162" s="868" t="s">
        <v>719</v>
      </c>
      <c r="E162" s="836"/>
    </row>
    <row r="163" spans="1:5" ht="15" customHeight="1" x14ac:dyDescent="0.25">
      <c r="A163" s="928" t="s">
        <v>107</v>
      </c>
      <c r="B163" s="912" t="s">
        <v>717</v>
      </c>
      <c r="C163" s="929">
        <v>440690</v>
      </c>
      <c r="D163" s="868" t="s">
        <v>719</v>
      </c>
      <c r="E163" s="836"/>
    </row>
    <row r="164" spans="1:5" ht="15" customHeight="1" x14ac:dyDescent="0.25">
      <c r="A164" s="897" t="s">
        <v>107</v>
      </c>
      <c r="B164" s="846" t="s">
        <v>717</v>
      </c>
      <c r="C164" s="907" t="s">
        <v>733</v>
      </c>
      <c r="D164" s="848"/>
      <c r="E164" s="836"/>
    </row>
    <row r="165" spans="1:5" ht="15" customHeight="1" x14ac:dyDescent="0.25">
      <c r="A165" s="891" t="s">
        <v>107</v>
      </c>
      <c r="B165" s="850" t="s">
        <v>717</v>
      </c>
      <c r="C165" s="893" t="s">
        <v>734</v>
      </c>
      <c r="D165" s="848"/>
      <c r="E165" s="836"/>
    </row>
    <row r="166" spans="1:5" ht="15" customHeight="1" x14ac:dyDescent="0.25">
      <c r="A166" s="891" t="s">
        <v>107</v>
      </c>
      <c r="B166" s="850" t="s">
        <v>717</v>
      </c>
      <c r="C166" s="893" t="s">
        <v>735</v>
      </c>
      <c r="D166" s="848"/>
      <c r="E166" s="836"/>
    </row>
    <row r="167" spans="1:5" ht="15" customHeight="1" x14ac:dyDescent="0.25">
      <c r="A167" s="891" t="s">
        <v>107</v>
      </c>
      <c r="B167" s="850" t="s">
        <v>717</v>
      </c>
      <c r="C167" s="893" t="s">
        <v>736</v>
      </c>
      <c r="D167" s="848"/>
      <c r="E167" s="836"/>
    </row>
    <row r="168" spans="1:5" ht="15" customHeight="1" x14ac:dyDescent="0.25">
      <c r="A168" s="891" t="s">
        <v>107</v>
      </c>
      <c r="B168" s="850" t="s">
        <v>717</v>
      </c>
      <c r="C168" s="893" t="s">
        <v>737</v>
      </c>
      <c r="D168" s="848"/>
      <c r="E168" s="836"/>
    </row>
    <row r="169" spans="1:5" ht="15" customHeight="1" x14ac:dyDescent="0.25">
      <c r="A169" s="891" t="s">
        <v>107</v>
      </c>
      <c r="B169" s="850" t="s">
        <v>717</v>
      </c>
      <c r="C169" s="893" t="s">
        <v>738</v>
      </c>
      <c r="D169" s="848"/>
      <c r="E169" s="836"/>
    </row>
    <row r="170" spans="1:5" ht="15" customHeight="1" x14ac:dyDescent="0.25">
      <c r="A170" s="891" t="s">
        <v>107</v>
      </c>
      <c r="B170" s="850" t="s">
        <v>717</v>
      </c>
      <c r="C170" s="893" t="s">
        <v>739</v>
      </c>
      <c r="D170" s="848"/>
      <c r="E170" s="836"/>
    </row>
    <row r="171" spans="1:5" ht="15" customHeight="1" x14ac:dyDescent="0.25">
      <c r="A171" s="891" t="s">
        <v>107</v>
      </c>
      <c r="B171" s="850" t="s">
        <v>717</v>
      </c>
      <c r="C171" s="893" t="s">
        <v>740</v>
      </c>
      <c r="D171" s="848"/>
      <c r="E171" s="836"/>
    </row>
    <row r="172" spans="1:5" ht="15" customHeight="1" x14ac:dyDescent="0.25">
      <c r="A172" s="891" t="s">
        <v>107</v>
      </c>
      <c r="B172" s="850" t="s">
        <v>717</v>
      </c>
      <c r="C172" s="893" t="s">
        <v>741</v>
      </c>
      <c r="D172" s="848"/>
      <c r="E172" s="836"/>
    </row>
    <row r="173" spans="1:5" ht="15" customHeight="1" x14ac:dyDescent="0.25">
      <c r="A173" s="891" t="s">
        <v>107</v>
      </c>
      <c r="B173" s="850" t="s">
        <v>717</v>
      </c>
      <c r="C173" s="893" t="s">
        <v>742</v>
      </c>
      <c r="D173" s="848"/>
      <c r="E173" s="836"/>
    </row>
    <row r="174" spans="1:5" ht="15" customHeight="1" x14ac:dyDescent="0.25">
      <c r="A174" s="891" t="s">
        <v>107</v>
      </c>
      <c r="B174" s="850" t="s">
        <v>717</v>
      </c>
      <c r="C174" s="893" t="s">
        <v>743</v>
      </c>
      <c r="D174" s="848"/>
      <c r="E174" s="836"/>
    </row>
    <row r="175" spans="1:5" ht="15" customHeight="1" x14ac:dyDescent="0.25">
      <c r="A175" s="891" t="s">
        <v>107</v>
      </c>
      <c r="B175" s="850" t="s">
        <v>717</v>
      </c>
      <c r="C175" s="893" t="s">
        <v>744</v>
      </c>
      <c r="D175" s="848"/>
      <c r="E175" s="836"/>
    </row>
    <row r="176" spans="1:5" ht="15" customHeight="1" x14ac:dyDescent="0.25">
      <c r="A176" s="891" t="s">
        <v>107</v>
      </c>
      <c r="B176" s="850" t="s">
        <v>717</v>
      </c>
      <c r="C176" s="893" t="s">
        <v>745</v>
      </c>
      <c r="D176" s="848"/>
      <c r="E176" s="836"/>
    </row>
    <row r="177" spans="1:5" ht="15" customHeight="1" x14ac:dyDescent="0.25">
      <c r="A177" s="891" t="s">
        <v>107</v>
      </c>
      <c r="B177" s="850" t="s">
        <v>572</v>
      </c>
      <c r="C177" s="892">
        <v>440610</v>
      </c>
      <c r="D177" s="868" t="s">
        <v>719</v>
      </c>
      <c r="E177" s="836"/>
    </row>
    <row r="178" spans="1:5" ht="15" customHeight="1" x14ac:dyDescent="0.25">
      <c r="A178" s="891" t="s">
        <v>107</v>
      </c>
      <c r="B178" s="850" t="s">
        <v>572</v>
      </c>
      <c r="C178" s="892">
        <v>440690</v>
      </c>
      <c r="D178" s="868" t="s">
        <v>719</v>
      </c>
      <c r="E178" s="836"/>
    </row>
    <row r="179" spans="1:5" ht="15" customHeight="1" x14ac:dyDescent="0.25">
      <c r="A179" s="891" t="s">
        <v>107</v>
      </c>
      <c r="B179" s="850" t="s">
        <v>572</v>
      </c>
      <c r="C179" s="893" t="s">
        <v>733</v>
      </c>
      <c r="D179" s="848"/>
      <c r="E179" s="836"/>
    </row>
    <row r="180" spans="1:5" ht="15" customHeight="1" x14ac:dyDescent="0.25">
      <c r="A180" s="891" t="s">
        <v>107</v>
      </c>
      <c r="B180" s="850" t="s">
        <v>572</v>
      </c>
      <c r="C180" s="893" t="s">
        <v>734</v>
      </c>
      <c r="D180" s="848"/>
      <c r="E180" s="836"/>
    </row>
    <row r="181" spans="1:5" ht="15" customHeight="1" x14ac:dyDescent="0.25">
      <c r="A181" s="891" t="s">
        <v>107</v>
      </c>
      <c r="B181" s="850" t="s">
        <v>572</v>
      </c>
      <c r="C181" s="893" t="s">
        <v>735</v>
      </c>
      <c r="D181" s="848"/>
      <c r="E181" s="836"/>
    </row>
    <row r="182" spans="1:5" ht="15" customHeight="1" x14ac:dyDescent="0.25">
      <c r="A182" s="891" t="s">
        <v>107</v>
      </c>
      <c r="B182" s="850" t="s">
        <v>572</v>
      </c>
      <c r="C182" s="893" t="s">
        <v>736</v>
      </c>
      <c r="D182" s="848"/>
      <c r="E182" s="836"/>
    </row>
    <row r="183" spans="1:5" ht="15" customHeight="1" x14ac:dyDescent="0.25">
      <c r="A183" s="891" t="s">
        <v>107</v>
      </c>
      <c r="B183" s="850" t="s">
        <v>572</v>
      </c>
      <c r="C183" s="893" t="s">
        <v>737</v>
      </c>
      <c r="D183" s="848"/>
      <c r="E183" s="836"/>
    </row>
    <row r="184" spans="1:5" ht="15" customHeight="1" x14ac:dyDescent="0.25">
      <c r="A184" s="891" t="s">
        <v>107</v>
      </c>
      <c r="B184" s="850" t="s">
        <v>572</v>
      </c>
      <c r="C184" s="893" t="s">
        <v>738</v>
      </c>
      <c r="D184" s="848"/>
      <c r="E184" s="836"/>
    </row>
    <row r="185" spans="1:5" ht="15" customHeight="1" x14ac:dyDescent="0.25">
      <c r="A185" s="891" t="s">
        <v>107</v>
      </c>
      <c r="B185" s="850" t="s">
        <v>572</v>
      </c>
      <c r="C185" s="893" t="s">
        <v>739</v>
      </c>
      <c r="D185" s="848"/>
      <c r="E185" s="836"/>
    </row>
    <row r="186" spans="1:5" ht="15" customHeight="1" x14ac:dyDescent="0.25">
      <c r="A186" s="891" t="s">
        <v>107</v>
      </c>
      <c r="B186" s="850" t="s">
        <v>572</v>
      </c>
      <c r="C186" s="893" t="s">
        <v>740</v>
      </c>
      <c r="D186" s="848"/>
      <c r="E186" s="836"/>
    </row>
    <row r="187" spans="1:5" ht="15" customHeight="1" x14ac:dyDescent="0.25">
      <c r="A187" s="891" t="s">
        <v>107</v>
      </c>
      <c r="B187" s="850" t="s">
        <v>572</v>
      </c>
      <c r="C187" s="893" t="s">
        <v>741</v>
      </c>
      <c r="D187" s="848"/>
      <c r="E187" s="836"/>
    </row>
    <row r="188" spans="1:5" ht="15" customHeight="1" x14ac:dyDescent="0.25">
      <c r="A188" s="891" t="s">
        <v>107</v>
      </c>
      <c r="B188" s="850" t="s">
        <v>572</v>
      </c>
      <c r="C188" s="893" t="s">
        <v>742</v>
      </c>
      <c r="D188" s="848"/>
      <c r="E188" s="836"/>
    </row>
    <row r="189" spans="1:5" ht="15" customHeight="1" x14ac:dyDescent="0.25">
      <c r="A189" s="891" t="s">
        <v>107</v>
      </c>
      <c r="B189" s="850" t="s">
        <v>572</v>
      </c>
      <c r="C189" s="893" t="s">
        <v>743</v>
      </c>
      <c r="D189" s="848"/>
      <c r="E189" s="836"/>
    </row>
    <row r="190" spans="1:5" ht="15" customHeight="1" x14ac:dyDescent="0.25">
      <c r="A190" s="891" t="s">
        <v>107</v>
      </c>
      <c r="B190" s="850" t="s">
        <v>572</v>
      </c>
      <c r="C190" s="893" t="s">
        <v>744</v>
      </c>
      <c r="D190" s="848"/>
      <c r="E190" s="836"/>
    </row>
    <row r="191" spans="1:5" ht="15" customHeight="1" x14ac:dyDescent="0.25">
      <c r="A191" s="891" t="s">
        <v>107</v>
      </c>
      <c r="B191" s="850" t="s">
        <v>572</v>
      </c>
      <c r="C191" s="893" t="s">
        <v>745</v>
      </c>
      <c r="D191" s="848"/>
      <c r="E191" s="836"/>
    </row>
    <row r="192" spans="1:5" ht="15" customHeight="1" x14ac:dyDescent="0.25">
      <c r="A192" s="891" t="s">
        <v>107</v>
      </c>
      <c r="B192" s="850" t="s">
        <v>267</v>
      </c>
      <c r="C192" s="916">
        <v>4406.12</v>
      </c>
      <c r="D192" s="848"/>
      <c r="E192" s="836"/>
    </row>
    <row r="193" spans="1:5" ht="15" customHeight="1" x14ac:dyDescent="0.25">
      <c r="A193" s="891" t="s">
        <v>107</v>
      </c>
      <c r="B193" s="850" t="s">
        <v>267</v>
      </c>
      <c r="C193" s="916">
        <v>4406.92</v>
      </c>
      <c r="D193" s="848"/>
      <c r="E193" s="836"/>
    </row>
    <row r="194" spans="1:5" ht="15" customHeight="1" x14ac:dyDescent="0.25">
      <c r="A194" s="891" t="s">
        <v>107</v>
      </c>
      <c r="B194" s="850" t="s">
        <v>267</v>
      </c>
      <c r="C194" s="916">
        <v>4407.21</v>
      </c>
      <c r="D194" s="848"/>
      <c r="E194" s="836"/>
    </row>
    <row r="195" spans="1:5" ht="15" customHeight="1" x14ac:dyDescent="0.25">
      <c r="A195" s="891" t="s">
        <v>107</v>
      </c>
      <c r="B195" s="850" t="s">
        <v>267</v>
      </c>
      <c r="C195" s="916">
        <v>4407.22</v>
      </c>
      <c r="D195" s="848"/>
      <c r="E195" s="836"/>
    </row>
    <row r="196" spans="1:5" ht="15" customHeight="1" x14ac:dyDescent="0.25">
      <c r="A196" s="891" t="s">
        <v>107</v>
      </c>
      <c r="B196" s="850" t="s">
        <v>267</v>
      </c>
      <c r="C196" s="916">
        <v>4407.25</v>
      </c>
      <c r="D196" s="848"/>
      <c r="E196" s="836"/>
    </row>
    <row r="197" spans="1:5" ht="15" customHeight="1" x14ac:dyDescent="0.25">
      <c r="A197" s="891" t="s">
        <v>107</v>
      </c>
      <c r="B197" s="850" t="s">
        <v>267</v>
      </c>
      <c r="C197" s="916">
        <v>4407.26</v>
      </c>
      <c r="D197" s="848"/>
      <c r="E197" s="836"/>
    </row>
    <row r="198" spans="1:5" ht="15" customHeight="1" x14ac:dyDescent="0.25">
      <c r="A198" s="891" t="s">
        <v>107</v>
      </c>
      <c r="B198" s="850" t="s">
        <v>267</v>
      </c>
      <c r="C198" s="916">
        <v>4407.2700000000004</v>
      </c>
      <c r="D198" s="848"/>
      <c r="E198" s="836"/>
    </row>
    <row r="199" spans="1:5" ht="15" customHeight="1" x14ac:dyDescent="0.25">
      <c r="A199" s="891" t="s">
        <v>107</v>
      </c>
      <c r="B199" s="850" t="s">
        <v>267</v>
      </c>
      <c r="C199" s="916">
        <v>4407.28</v>
      </c>
      <c r="D199" s="848"/>
      <c r="E199" s="836"/>
    </row>
    <row r="200" spans="1:5" ht="15" customHeight="1" x14ac:dyDescent="0.25">
      <c r="A200" s="891" t="s">
        <v>107</v>
      </c>
      <c r="B200" s="850" t="s">
        <v>267</v>
      </c>
      <c r="C200" s="916">
        <v>4407.29</v>
      </c>
      <c r="D200" s="848"/>
      <c r="E200" s="836"/>
    </row>
    <row r="201" spans="1:5" ht="15" customHeight="1" x14ac:dyDescent="0.25">
      <c r="A201" s="891" t="s">
        <v>107</v>
      </c>
      <c r="B201" s="850" t="s">
        <v>267</v>
      </c>
      <c r="C201" s="916">
        <v>4407.91</v>
      </c>
      <c r="D201" s="848"/>
      <c r="E201" s="836"/>
    </row>
    <row r="202" spans="1:5" ht="15" customHeight="1" x14ac:dyDescent="0.25">
      <c r="A202" s="891" t="s">
        <v>107</v>
      </c>
      <c r="B202" s="850" t="s">
        <v>267</v>
      </c>
      <c r="C202" s="916">
        <v>4407.92</v>
      </c>
      <c r="D202" s="848"/>
      <c r="E202" s="836"/>
    </row>
    <row r="203" spans="1:5" ht="15" customHeight="1" x14ac:dyDescent="0.25">
      <c r="A203" s="891" t="s">
        <v>107</v>
      </c>
      <c r="B203" s="850" t="s">
        <v>267</v>
      </c>
      <c r="C203" s="916">
        <v>4407.93</v>
      </c>
      <c r="D203" s="848"/>
      <c r="E203" s="836"/>
    </row>
    <row r="204" spans="1:5" ht="15" customHeight="1" x14ac:dyDescent="0.25">
      <c r="A204" s="891" t="s">
        <v>107</v>
      </c>
      <c r="B204" s="850" t="s">
        <v>267</v>
      </c>
      <c r="C204" s="916">
        <v>4407.9399999999996</v>
      </c>
      <c r="D204" s="848"/>
      <c r="E204" s="836"/>
    </row>
    <row r="205" spans="1:5" ht="15" customHeight="1" x14ac:dyDescent="0.25">
      <c r="A205" s="891" t="s">
        <v>107</v>
      </c>
      <c r="B205" s="850" t="s">
        <v>267</v>
      </c>
      <c r="C205" s="916">
        <v>4407.95</v>
      </c>
      <c r="D205" s="848"/>
      <c r="E205" s="836"/>
    </row>
    <row r="206" spans="1:5" ht="15" customHeight="1" x14ac:dyDescent="0.25">
      <c r="A206" s="891" t="s">
        <v>107</v>
      </c>
      <c r="B206" s="850" t="s">
        <v>267</v>
      </c>
      <c r="C206" s="916">
        <v>4407.96</v>
      </c>
      <c r="D206" s="848"/>
      <c r="E206" s="836"/>
    </row>
    <row r="207" spans="1:5" ht="15" customHeight="1" x14ac:dyDescent="0.25">
      <c r="A207" s="891" t="s">
        <v>107</v>
      </c>
      <c r="B207" s="850" t="s">
        <v>267</v>
      </c>
      <c r="C207" s="916">
        <v>4407.97</v>
      </c>
      <c r="D207" s="848"/>
      <c r="E207" s="836"/>
    </row>
    <row r="208" spans="1:5" ht="15.75" customHeight="1" x14ac:dyDescent="0.25">
      <c r="A208" s="902" t="s">
        <v>107</v>
      </c>
      <c r="B208" s="903" t="s">
        <v>267</v>
      </c>
      <c r="C208" s="917">
        <v>4407.99</v>
      </c>
      <c r="D208" s="848"/>
      <c r="E208" s="836"/>
    </row>
    <row r="209" spans="1:5" ht="15.75" customHeight="1" x14ac:dyDescent="0.25">
      <c r="A209" s="926" t="s">
        <v>108</v>
      </c>
      <c r="B209" s="922" t="s">
        <v>715</v>
      </c>
      <c r="C209" s="927">
        <v>440610</v>
      </c>
      <c r="D209" s="884" t="s">
        <v>719</v>
      </c>
      <c r="E209" s="836"/>
    </row>
    <row r="210" spans="1:5" ht="15" customHeight="1" x14ac:dyDescent="0.25">
      <c r="A210" s="928" t="s">
        <v>108</v>
      </c>
      <c r="B210" s="912" t="s">
        <v>715</v>
      </c>
      <c r="C210" s="929">
        <v>440690</v>
      </c>
      <c r="D210" s="884" t="s">
        <v>719</v>
      </c>
      <c r="E210" s="836"/>
    </row>
    <row r="211" spans="1:5" ht="15" customHeight="1" x14ac:dyDescent="0.25">
      <c r="A211" s="928" t="s">
        <v>108</v>
      </c>
      <c r="B211" s="912" t="s">
        <v>715</v>
      </c>
      <c r="C211" s="924">
        <v>440724</v>
      </c>
      <c r="D211" s="848"/>
      <c r="E211" s="836"/>
    </row>
    <row r="212" spans="1:5" ht="15" customHeight="1" x14ac:dyDescent="0.25">
      <c r="A212" s="928" t="s">
        <v>108</v>
      </c>
      <c r="B212" s="912" t="s">
        <v>715</v>
      </c>
      <c r="C212" s="924">
        <v>440725</v>
      </c>
      <c r="D212" s="848"/>
      <c r="E212" s="836"/>
    </row>
    <row r="213" spans="1:5" ht="15" customHeight="1" x14ac:dyDescent="0.25">
      <c r="A213" s="928" t="s">
        <v>108</v>
      </c>
      <c r="B213" s="912" t="s">
        <v>715</v>
      </c>
      <c r="C213" s="924">
        <v>440726</v>
      </c>
      <c r="D213" s="848"/>
      <c r="E213" s="836"/>
    </row>
    <row r="214" spans="1:5" ht="15" customHeight="1" x14ac:dyDescent="0.25">
      <c r="A214" s="928" t="s">
        <v>108</v>
      </c>
      <c r="B214" s="912" t="s">
        <v>715</v>
      </c>
      <c r="C214" s="924">
        <v>440729</v>
      </c>
      <c r="D214" s="848"/>
      <c r="E214" s="836"/>
    </row>
    <row r="215" spans="1:5" ht="15" customHeight="1" x14ac:dyDescent="0.25">
      <c r="A215" s="928" t="s">
        <v>108</v>
      </c>
      <c r="B215" s="912" t="s">
        <v>715</v>
      </c>
      <c r="C215" s="929">
        <v>440799</v>
      </c>
      <c r="D215" s="884" t="s">
        <v>719</v>
      </c>
      <c r="E215" s="836"/>
    </row>
    <row r="216" spans="1:5" ht="15" customHeight="1" x14ac:dyDescent="0.25">
      <c r="A216" s="928" t="s">
        <v>108</v>
      </c>
      <c r="B216" s="912" t="s">
        <v>717</v>
      </c>
      <c r="C216" s="929">
        <v>440610</v>
      </c>
      <c r="D216" s="884" t="s">
        <v>719</v>
      </c>
      <c r="E216" s="836"/>
    </row>
    <row r="217" spans="1:5" ht="15" customHeight="1" x14ac:dyDescent="0.25">
      <c r="A217" s="897" t="s">
        <v>108</v>
      </c>
      <c r="B217" s="846" t="s">
        <v>717</v>
      </c>
      <c r="C217" s="920">
        <v>440690</v>
      </c>
      <c r="D217" s="884" t="s">
        <v>719</v>
      </c>
      <c r="E217" s="836"/>
    </row>
    <row r="218" spans="1:5" ht="15" customHeight="1" x14ac:dyDescent="0.25">
      <c r="A218" s="891" t="s">
        <v>108</v>
      </c>
      <c r="B218" s="850" t="s">
        <v>717</v>
      </c>
      <c r="C218" s="893" t="s">
        <v>733</v>
      </c>
      <c r="D218" s="848"/>
      <c r="E218" s="836"/>
    </row>
    <row r="219" spans="1:5" ht="15" customHeight="1" x14ac:dyDescent="0.25">
      <c r="A219" s="891" t="s">
        <v>108</v>
      </c>
      <c r="B219" s="850" t="s">
        <v>717</v>
      </c>
      <c r="C219" s="893" t="s">
        <v>734</v>
      </c>
      <c r="D219" s="848"/>
      <c r="E219" s="836"/>
    </row>
    <row r="220" spans="1:5" ht="15" customHeight="1" x14ac:dyDescent="0.25">
      <c r="A220" s="891" t="s">
        <v>108</v>
      </c>
      <c r="B220" s="850" t="s">
        <v>717</v>
      </c>
      <c r="C220" s="893" t="s">
        <v>735</v>
      </c>
      <c r="D220" s="848"/>
      <c r="E220" s="836"/>
    </row>
    <row r="221" spans="1:5" ht="15" customHeight="1" x14ac:dyDescent="0.25">
      <c r="A221" s="891" t="s">
        <v>108</v>
      </c>
      <c r="B221" s="850" t="s">
        <v>717</v>
      </c>
      <c r="C221" s="893" t="s">
        <v>736</v>
      </c>
      <c r="D221" s="848"/>
      <c r="E221" s="836"/>
    </row>
    <row r="222" spans="1:5" ht="15" customHeight="1" x14ac:dyDescent="0.25">
      <c r="A222" s="891" t="s">
        <v>108</v>
      </c>
      <c r="B222" s="850" t="s">
        <v>717</v>
      </c>
      <c r="C222" s="893" t="s">
        <v>737</v>
      </c>
      <c r="D222" s="848"/>
      <c r="E222" s="836"/>
    </row>
    <row r="223" spans="1:5" ht="15" customHeight="1" x14ac:dyDescent="0.25">
      <c r="A223" s="891" t="s">
        <v>108</v>
      </c>
      <c r="B223" s="850" t="s">
        <v>717</v>
      </c>
      <c r="C223" s="893" t="s">
        <v>738</v>
      </c>
      <c r="D223" s="848"/>
      <c r="E223" s="836"/>
    </row>
    <row r="224" spans="1:5" ht="15" customHeight="1" x14ac:dyDescent="0.25">
      <c r="A224" s="891" t="s">
        <v>108</v>
      </c>
      <c r="B224" s="850" t="s">
        <v>717</v>
      </c>
      <c r="C224" s="893" t="s">
        <v>739</v>
      </c>
      <c r="D224" s="848"/>
      <c r="E224" s="836"/>
    </row>
    <row r="225" spans="1:5" ht="15" customHeight="1" x14ac:dyDescent="0.25">
      <c r="A225" s="891" t="s">
        <v>108</v>
      </c>
      <c r="B225" s="850" t="s">
        <v>717</v>
      </c>
      <c r="C225" s="909" t="s">
        <v>745</v>
      </c>
      <c r="D225" s="884" t="s">
        <v>719</v>
      </c>
      <c r="E225" s="836"/>
    </row>
    <row r="226" spans="1:5" ht="15" customHeight="1" x14ac:dyDescent="0.25">
      <c r="A226" s="891" t="s">
        <v>108</v>
      </c>
      <c r="B226" s="850" t="s">
        <v>572</v>
      </c>
      <c r="C226" s="892">
        <v>440610</v>
      </c>
      <c r="D226" s="884" t="s">
        <v>719</v>
      </c>
      <c r="E226" s="836"/>
    </row>
    <row r="227" spans="1:5" ht="15" customHeight="1" x14ac:dyDescent="0.25">
      <c r="A227" s="891" t="s">
        <v>108</v>
      </c>
      <c r="B227" s="850" t="s">
        <v>572</v>
      </c>
      <c r="C227" s="892">
        <v>440690</v>
      </c>
      <c r="D227" s="884" t="s">
        <v>719</v>
      </c>
      <c r="E227" s="836"/>
    </row>
    <row r="228" spans="1:5" ht="15" customHeight="1" x14ac:dyDescent="0.25">
      <c r="A228" s="891" t="s">
        <v>108</v>
      </c>
      <c r="B228" s="850" t="s">
        <v>572</v>
      </c>
      <c r="C228" s="893" t="s">
        <v>733</v>
      </c>
      <c r="D228" s="848"/>
      <c r="E228" s="836"/>
    </row>
    <row r="229" spans="1:5" ht="15" customHeight="1" x14ac:dyDescent="0.25">
      <c r="A229" s="891" t="s">
        <v>108</v>
      </c>
      <c r="B229" s="850" t="s">
        <v>572</v>
      </c>
      <c r="C229" s="893" t="s">
        <v>734</v>
      </c>
      <c r="D229" s="848"/>
      <c r="E229" s="836"/>
    </row>
    <row r="230" spans="1:5" ht="15" customHeight="1" x14ac:dyDescent="0.25">
      <c r="A230" s="891" t="s">
        <v>108</v>
      </c>
      <c r="B230" s="850" t="s">
        <v>572</v>
      </c>
      <c r="C230" s="893" t="s">
        <v>735</v>
      </c>
      <c r="D230" s="848"/>
      <c r="E230" s="836"/>
    </row>
    <row r="231" spans="1:5" ht="15" customHeight="1" x14ac:dyDescent="0.25">
      <c r="A231" s="891" t="s">
        <v>108</v>
      </c>
      <c r="B231" s="850" t="s">
        <v>572</v>
      </c>
      <c r="C231" s="893" t="s">
        <v>736</v>
      </c>
      <c r="D231" s="848"/>
      <c r="E231" s="836"/>
    </row>
    <row r="232" spans="1:5" ht="15" customHeight="1" x14ac:dyDescent="0.25">
      <c r="A232" s="891" t="s">
        <v>108</v>
      </c>
      <c r="B232" s="850" t="s">
        <v>572</v>
      </c>
      <c r="C232" s="893" t="s">
        <v>737</v>
      </c>
      <c r="D232" s="848"/>
      <c r="E232" s="836"/>
    </row>
    <row r="233" spans="1:5" ht="15" customHeight="1" x14ac:dyDescent="0.25">
      <c r="A233" s="891" t="s">
        <v>108</v>
      </c>
      <c r="B233" s="850" t="s">
        <v>572</v>
      </c>
      <c r="C233" s="893" t="s">
        <v>738</v>
      </c>
      <c r="D233" s="848"/>
      <c r="E233" s="836"/>
    </row>
    <row r="234" spans="1:5" ht="15" customHeight="1" x14ac:dyDescent="0.25">
      <c r="A234" s="891" t="s">
        <v>108</v>
      </c>
      <c r="B234" s="850" t="s">
        <v>572</v>
      </c>
      <c r="C234" s="893" t="s">
        <v>739</v>
      </c>
      <c r="D234" s="848"/>
      <c r="E234" s="836"/>
    </row>
    <row r="235" spans="1:5" ht="15" customHeight="1" x14ac:dyDescent="0.25">
      <c r="A235" s="891" t="s">
        <v>108</v>
      </c>
      <c r="B235" s="850" t="s">
        <v>572</v>
      </c>
      <c r="C235" s="909" t="s">
        <v>745</v>
      </c>
      <c r="D235" s="868" t="s">
        <v>719</v>
      </c>
      <c r="E235" s="836"/>
    </row>
    <row r="236" spans="1:5" ht="15" customHeight="1" x14ac:dyDescent="0.25">
      <c r="A236" s="891" t="s">
        <v>108</v>
      </c>
      <c r="B236" s="850" t="s">
        <v>267</v>
      </c>
      <c r="C236" s="892">
        <v>440612</v>
      </c>
      <c r="D236" s="884" t="s">
        <v>719</v>
      </c>
      <c r="E236" s="836"/>
    </row>
    <row r="237" spans="1:5" ht="15" customHeight="1" x14ac:dyDescent="0.25">
      <c r="A237" s="891" t="s">
        <v>108</v>
      </c>
      <c r="B237" s="850" t="s">
        <v>267</v>
      </c>
      <c r="C237" s="892">
        <v>440692</v>
      </c>
      <c r="D237" s="884" t="s">
        <v>719</v>
      </c>
      <c r="E237" s="836"/>
    </row>
    <row r="238" spans="1:5" ht="15" customHeight="1" x14ac:dyDescent="0.25">
      <c r="A238" s="891" t="s">
        <v>108</v>
      </c>
      <c r="B238" s="850" t="s">
        <v>267</v>
      </c>
      <c r="C238" s="916">
        <v>440721</v>
      </c>
      <c r="D238" s="848"/>
      <c r="E238" s="836"/>
    </row>
    <row r="239" spans="1:5" ht="15" customHeight="1" x14ac:dyDescent="0.25">
      <c r="A239" s="891" t="s">
        <v>108</v>
      </c>
      <c r="B239" s="850" t="s">
        <v>267</v>
      </c>
      <c r="C239" s="916">
        <v>440722</v>
      </c>
      <c r="D239" s="848"/>
      <c r="E239" s="836"/>
    </row>
    <row r="240" spans="1:5" ht="15" customHeight="1" x14ac:dyDescent="0.25">
      <c r="A240" s="891" t="s">
        <v>108</v>
      </c>
      <c r="B240" s="850" t="s">
        <v>267</v>
      </c>
      <c r="C240" s="916">
        <v>440725</v>
      </c>
      <c r="D240" s="848"/>
      <c r="E240" s="836"/>
    </row>
    <row r="241" spans="1:5" ht="15" customHeight="1" x14ac:dyDescent="0.25">
      <c r="A241" s="891" t="s">
        <v>108</v>
      </c>
      <c r="B241" s="850" t="s">
        <v>267</v>
      </c>
      <c r="C241" s="916">
        <v>440726</v>
      </c>
      <c r="D241" s="848"/>
      <c r="E241" s="836"/>
    </row>
    <row r="242" spans="1:5" ht="15" customHeight="1" x14ac:dyDescent="0.25">
      <c r="A242" s="891" t="s">
        <v>108</v>
      </c>
      <c r="B242" s="850" t="s">
        <v>267</v>
      </c>
      <c r="C242" s="916">
        <v>440727</v>
      </c>
      <c r="D242" s="848"/>
      <c r="E242" s="836"/>
    </row>
    <row r="243" spans="1:5" ht="15" customHeight="1" x14ac:dyDescent="0.25">
      <c r="A243" s="891" t="s">
        <v>108</v>
      </c>
      <c r="B243" s="850" t="s">
        <v>267</v>
      </c>
      <c r="C243" s="916">
        <v>440728</v>
      </c>
      <c r="D243" s="848"/>
      <c r="E243" s="836"/>
    </row>
    <row r="244" spans="1:5" ht="15.75" customHeight="1" x14ac:dyDescent="0.25">
      <c r="A244" s="902" t="s">
        <v>108</v>
      </c>
      <c r="B244" s="903" t="s">
        <v>267</v>
      </c>
      <c r="C244" s="917">
        <v>440729</v>
      </c>
      <c r="D244" s="848"/>
      <c r="E244" s="836"/>
    </row>
    <row r="245" spans="1:5" ht="15.75" customHeight="1" x14ac:dyDescent="0.25">
      <c r="A245" s="932">
        <v>7</v>
      </c>
      <c r="B245" s="933" t="s">
        <v>715</v>
      </c>
      <c r="C245" s="934">
        <v>4408</v>
      </c>
      <c r="D245" s="908"/>
      <c r="E245" s="836"/>
    </row>
    <row r="246" spans="1:5" ht="15" customHeight="1" x14ac:dyDescent="0.25">
      <c r="A246" s="849">
        <v>7</v>
      </c>
      <c r="B246" s="850" t="s">
        <v>717</v>
      </c>
      <c r="C246" s="916">
        <v>4408</v>
      </c>
      <c r="D246" s="848"/>
      <c r="E246" s="836"/>
    </row>
    <row r="247" spans="1:5" ht="15" customHeight="1" x14ac:dyDescent="0.25">
      <c r="A247" s="849">
        <v>7</v>
      </c>
      <c r="B247" s="850" t="s">
        <v>572</v>
      </c>
      <c r="C247" s="916">
        <v>4408</v>
      </c>
      <c r="D247" s="908"/>
      <c r="E247" s="836"/>
    </row>
    <row r="248" spans="1:5" ht="15.75" customHeight="1" x14ac:dyDescent="0.25">
      <c r="A248" s="919">
        <v>7</v>
      </c>
      <c r="B248" s="903" t="s">
        <v>267</v>
      </c>
      <c r="C248" s="917">
        <v>4408</v>
      </c>
      <c r="D248" s="908"/>
      <c r="E248" s="836"/>
    </row>
    <row r="249" spans="1:5" ht="15.75" customHeight="1" x14ac:dyDescent="0.25">
      <c r="A249" s="935" t="s">
        <v>111</v>
      </c>
      <c r="B249" s="933" t="s">
        <v>715</v>
      </c>
      <c r="C249" s="934">
        <v>440810</v>
      </c>
      <c r="D249" s="908"/>
      <c r="E249" s="836"/>
    </row>
    <row r="250" spans="1:5" ht="15" customHeight="1" x14ac:dyDescent="0.25">
      <c r="A250" s="891" t="s">
        <v>111</v>
      </c>
      <c r="B250" s="850" t="s">
        <v>717</v>
      </c>
      <c r="C250" s="893" t="s">
        <v>746</v>
      </c>
      <c r="D250" s="848"/>
      <c r="E250" s="836"/>
    </row>
    <row r="251" spans="1:5" ht="15" customHeight="1" x14ac:dyDescent="0.25">
      <c r="A251" s="891" t="s">
        <v>111</v>
      </c>
      <c r="B251" s="850" t="s">
        <v>572</v>
      </c>
      <c r="C251" s="893" t="s">
        <v>746</v>
      </c>
      <c r="D251" s="848"/>
      <c r="E251" s="836"/>
    </row>
    <row r="252" spans="1:5" ht="15.75" customHeight="1" x14ac:dyDescent="0.25">
      <c r="A252" s="902" t="s">
        <v>111</v>
      </c>
      <c r="B252" s="903" t="s">
        <v>267</v>
      </c>
      <c r="C252" s="904" t="s">
        <v>746</v>
      </c>
      <c r="D252" s="848"/>
      <c r="E252" s="836"/>
    </row>
    <row r="253" spans="1:5" ht="15.75" customHeight="1" x14ac:dyDescent="0.25">
      <c r="A253" s="926" t="s">
        <v>113</v>
      </c>
      <c r="B253" s="922" t="s">
        <v>715</v>
      </c>
      <c r="C253" s="936">
        <v>440831</v>
      </c>
      <c r="D253" s="848"/>
      <c r="E253" s="836"/>
    </row>
    <row r="254" spans="1:5" ht="15" customHeight="1" x14ac:dyDescent="0.25">
      <c r="A254" s="928" t="s">
        <v>113</v>
      </c>
      <c r="B254" s="912" t="s">
        <v>715</v>
      </c>
      <c r="C254" s="937">
        <v>440839</v>
      </c>
      <c r="D254" s="848"/>
      <c r="E254" s="836"/>
    </row>
    <row r="255" spans="1:5" ht="15" customHeight="1" x14ac:dyDescent="0.25">
      <c r="A255" s="897" t="s">
        <v>113</v>
      </c>
      <c r="B255" s="846" t="s">
        <v>715</v>
      </c>
      <c r="C255" s="925">
        <v>440890</v>
      </c>
      <c r="D255" s="908"/>
      <c r="E255" s="836"/>
    </row>
    <row r="256" spans="1:5" ht="15" customHeight="1" x14ac:dyDescent="0.25">
      <c r="A256" s="891" t="s">
        <v>113</v>
      </c>
      <c r="B256" s="850" t="s">
        <v>717</v>
      </c>
      <c r="C256" s="893" t="s">
        <v>747</v>
      </c>
      <c r="D256" s="848"/>
      <c r="E256" s="836"/>
    </row>
    <row r="257" spans="1:5" ht="15" customHeight="1" x14ac:dyDescent="0.25">
      <c r="A257" s="891" t="s">
        <v>113</v>
      </c>
      <c r="B257" s="850" t="s">
        <v>717</v>
      </c>
      <c r="C257" s="893" t="s">
        <v>748</v>
      </c>
      <c r="D257" s="848"/>
      <c r="E257" s="836"/>
    </row>
    <row r="258" spans="1:5" ht="15" customHeight="1" x14ac:dyDescent="0.25">
      <c r="A258" s="891" t="s">
        <v>113</v>
      </c>
      <c r="B258" s="850" t="s">
        <v>717</v>
      </c>
      <c r="C258" s="893" t="s">
        <v>749</v>
      </c>
      <c r="D258" s="848"/>
      <c r="E258" s="836"/>
    </row>
    <row r="259" spans="1:5" ht="15" customHeight="1" x14ac:dyDescent="0.25">
      <c r="A259" s="891" t="s">
        <v>113</v>
      </c>
      <c r="B259" s="850" t="s">
        <v>572</v>
      </c>
      <c r="C259" s="893" t="s">
        <v>747</v>
      </c>
      <c r="D259" s="848"/>
      <c r="E259" s="836"/>
    </row>
    <row r="260" spans="1:5" ht="15" customHeight="1" x14ac:dyDescent="0.25">
      <c r="A260" s="891" t="s">
        <v>113</v>
      </c>
      <c r="B260" s="850" t="s">
        <v>572</v>
      </c>
      <c r="C260" s="893" t="s">
        <v>748</v>
      </c>
      <c r="D260" s="848"/>
      <c r="E260" s="836"/>
    </row>
    <row r="261" spans="1:5" ht="15" customHeight="1" x14ac:dyDescent="0.25">
      <c r="A261" s="891" t="s">
        <v>113</v>
      </c>
      <c r="B261" s="850" t="s">
        <v>572</v>
      </c>
      <c r="C261" s="893" t="s">
        <v>749</v>
      </c>
      <c r="D261" s="848"/>
      <c r="E261" s="836"/>
    </row>
    <row r="262" spans="1:5" ht="15" customHeight="1" x14ac:dyDescent="0.25">
      <c r="A262" s="891" t="s">
        <v>113</v>
      </c>
      <c r="B262" s="850" t="s">
        <v>267</v>
      </c>
      <c r="C262" s="916">
        <v>440831</v>
      </c>
      <c r="D262" s="848"/>
      <c r="E262" s="836"/>
    </row>
    <row r="263" spans="1:5" ht="15" customHeight="1" x14ac:dyDescent="0.25">
      <c r="A263" s="891" t="s">
        <v>113</v>
      </c>
      <c r="B263" s="850" t="s">
        <v>267</v>
      </c>
      <c r="C263" s="916">
        <v>440839</v>
      </c>
      <c r="D263" s="848"/>
      <c r="E263" s="836"/>
    </row>
    <row r="264" spans="1:5" ht="15.75" customHeight="1" x14ac:dyDescent="0.25">
      <c r="A264" s="902" t="s">
        <v>113</v>
      </c>
      <c r="B264" s="903" t="s">
        <v>267</v>
      </c>
      <c r="C264" s="917">
        <v>440890</v>
      </c>
      <c r="D264" s="848"/>
      <c r="E264" s="836"/>
    </row>
    <row r="265" spans="1:5" ht="15.75" customHeight="1" x14ac:dyDescent="0.25">
      <c r="A265" s="926" t="s">
        <v>114</v>
      </c>
      <c r="B265" s="922" t="s">
        <v>715</v>
      </c>
      <c r="C265" s="936">
        <v>440831</v>
      </c>
      <c r="D265" s="848"/>
      <c r="E265" s="836"/>
    </row>
    <row r="266" spans="1:5" ht="15" customHeight="1" x14ac:dyDescent="0.25">
      <c r="A266" s="928" t="s">
        <v>114</v>
      </c>
      <c r="B266" s="912" t="s">
        <v>715</v>
      </c>
      <c r="C266" s="937">
        <v>440839</v>
      </c>
      <c r="D266" s="848"/>
      <c r="E266" s="836"/>
    </row>
    <row r="267" spans="1:5" ht="15" customHeight="1" x14ac:dyDescent="0.25">
      <c r="A267" s="897" t="s">
        <v>114</v>
      </c>
      <c r="B267" s="846" t="s">
        <v>715</v>
      </c>
      <c r="C267" s="920">
        <v>440890</v>
      </c>
      <c r="D267" s="884" t="s">
        <v>719</v>
      </c>
      <c r="E267" s="836"/>
    </row>
    <row r="268" spans="1:5" ht="15" customHeight="1" x14ac:dyDescent="0.25">
      <c r="A268" s="891" t="s">
        <v>114</v>
      </c>
      <c r="B268" s="850" t="s">
        <v>717</v>
      </c>
      <c r="C268" s="893" t="s">
        <v>747</v>
      </c>
      <c r="D268" s="848"/>
      <c r="E268" s="836"/>
    </row>
    <row r="269" spans="1:5" ht="15" customHeight="1" x14ac:dyDescent="0.25">
      <c r="A269" s="891" t="s">
        <v>114</v>
      </c>
      <c r="B269" s="850" t="s">
        <v>717</v>
      </c>
      <c r="C269" s="893" t="s">
        <v>748</v>
      </c>
      <c r="D269" s="848"/>
      <c r="E269" s="836"/>
    </row>
    <row r="270" spans="1:5" ht="15" customHeight="1" x14ac:dyDescent="0.25">
      <c r="A270" s="891" t="s">
        <v>114</v>
      </c>
      <c r="B270" s="850" t="s">
        <v>717</v>
      </c>
      <c r="C270" s="909" t="s">
        <v>749</v>
      </c>
      <c r="D270" s="884" t="s">
        <v>719</v>
      </c>
      <c r="E270" s="836"/>
    </row>
    <row r="271" spans="1:5" ht="15" customHeight="1" x14ac:dyDescent="0.25">
      <c r="A271" s="891" t="s">
        <v>114</v>
      </c>
      <c r="B271" s="850" t="s">
        <v>572</v>
      </c>
      <c r="C271" s="893" t="s">
        <v>747</v>
      </c>
      <c r="D271" s="848"/>
      <c r="E271" s="836"/>
    </row>
    <row r="272" spans="1:5" ht="15" customHeight="1" x14ac:dyDescent="0.25">
      <c r="A272" s="891" t="s">
        <v>114</v>
      </c>
      <c r="B272" s="850" t="s">
        <v>572</v>
      </c>
      <c r="C272" s="893" t="s">
        <v>748</v>
      </c>
      <c r="D272" s="848"/>
      <c r="E272" s="836"/>
    </row>
    <row r="273" spans="1:5" ht="15" customHeight="1" x14ac:dyDescent="0.25">
      <c r="A273" s="891" t="s">
        <v>114</v>
      </c>
      <c r="B273" s="850" t="s">
        <v>572</v>
      </c>
      <c r="C273" s="909" t="s">
        <v>749</v>
      </c>
      <c r="D273" s="868" t="s">
        <v>719</v>
      </c>
      <c r="E273" s="836"/>
    </row>
    <row r="274" spans="1:5" ht="15" customHeight="1" x14ac:dyDescent="0.25">
      <c r="A274" s="891" t="s">
        <v>114</v>
      </c>
      <c r="B274" s="850" t="s">
        <v>267</v>
      </c>
      <c r="C274" s="916">
        <v>440831</v>
      </c>
      <c r="D274" s="848"/>
      <c r="E274" s="836"/>
    </row>
    <row r="275" spans="1:5" ht="15.75" customHeight="1" x14ac:dyDescent="0.25">
      <c r="A275" s="902" t="s">
        <v>114</v>
      </c>
      <c r="B275" s="903" t="s">
        <v>267</v>
      </c>
      <c r="C275" s="917">
        <v>440839</v>
      </c>
      <c r="D275" s="908"/>
      <c r="E275" s="836"/>
    </row>
    <row r="276" spans="1:5" ht="15.75" customHeight="1" x14ac:dyDescent="0.25">
      <c r="A276" s="921">
        <v>8</v>
      </c>
      <c r="B276" s="922" t="s">
        <v>715</v>
      </c>
      <c r="C276" s="936">
        <v>4410</v>
      </c>
      <c r="D276" s="908"/>
      <c r="E276" s="836"/>
    </row>
    <row r="277" spans="1:5" ht="15" customHeight="1" x14ac:dyDescent="0.25">
      <c r="A277" s="845">
        <v>8</v>
      </c>
      <c r="B277" s="846" t="s">
        <v>715</v>
      </c>
      <c r="C277" s="937">
        <v>4411</v>
      </c>
      <c r="D277" s="908"/>
      <c r="E277" s="836"/>
    </row>
    <row r="278" spans="1:5" ht="15" customHeight="1" x14ac:dyDescent="0.25">
      <c r="A278" s="849">
        <v>8</v>
      </c>
      <c r="B278" s="850" t="s">
        <v>715</v>
      </c>
      <c r="C278" s="851">
        <v>441213</v>
      </c>
      <c r="D278" s="908"/>
      <c r="E278" s="836"/>
    </row>
    <row r="279" spans="1:5" ht="15" customHeight="1" x14ac:dyDescent="0.25">
      <c r="A279" s="849">
        <v>8</v>
      </c>
      <c r="B279" s="850" t="s">
        <v>715</v>
      </c>
      <c r="C279" s="851">
        <v>441214</v>
      </c>
      <c r="D279" s="908"/>
      <c r="E279" s="836"/>
    </row>
    <row r="280" spans="1:5" ht="15" customHeight="1" x14ac:dyDescent="0.25">
      <c r="A280" s="849">
        <v>8</v>
      </c>
      <c r="B280" s="850" t="s">
        <v>715</v>
      </c>
      <c r="C280" s="851">
        <v>441219</v>
      </c>
      <c r="D280" s="908"/>
      <c r="E280" s="836"/>
    </row>
    <row r="281" spans="1:5" ht="15" customHeight="1" x14ac:dyDescent="0.25">
      <c r="A281" s="849">
        <v>8</v>
      </c>
      <c r="B281" s="850" t="s">
        <v>715</v>
      </c>
      <c r="C281" s="938" t="s">
        <v>750</v>
      </c>
      <c r="D281" s="884" t="s">
        <v>719</v>
      </c>
      <c r="E281" s="836"/>
    </row>
    <row r="282" spans="1:5" ht="15" customHeight="1" x14ac:dyDescent="0.25">
      <c r="A282" s="849">
        <v>8</v>
      </c>
      <c r="B282" s="850" t="s">
        <v>717</v>
      </c>
      <c r="C282" s="847" t="s">
        <v>751</v>
      </c>
      <c r="D282" s="908"/>
      <c r="E282" s="836"/>
    </row>
    <row r="283" spans="1:5" ht="15" customHeight="1" x14ac:dyDescent="0.25">
      <c r="A283" s="849">
        <v>8</v>
      </c>
      <c r="B283" s="850" t="s">
        <v>717</v>
      </c>
      <c r="C283" s="851">
        <v>4411</v>
      </c>
      <c r="D283" s="908"/>
      <c r="E283" s="836"/>
    </row>
    <row r="284" spans="1:5" ht="15" customHeight="1" x14ac:dyDescent="0.25">
      <c r="A284" s="849">
        <v>8</v>
      </c>
      <c r="B284" s="850" t="s">
        <v>717</v>
      </c>
      <c r="C284" s="847" t="s">
        <v>752</v>
      </c>
      <c r="D284" s="908"/>
      <c r="E284" s="836"/>
    </row>
    <row r="285" spans="1:5" ht="15" customHeight="1" x14ac:dyDescent="0.25">
      <c r="A285" s="849">
        <v>8</v>
      </c>
      <c r="B285" s="850" t="s">
        <v>717</v>
      </c>
      <c r="C285" s="847" t="s">
        <v>753</v>
      </c>
      <c r="D285" s="908"/>
      <c r="E285" s="836"/>
    </row>
    <row r="286" spans="1:5" ht="15" customHeight="1" x14ac:dyDescent="0.25">
      <c r="A286" s="849">
        <v>8</v>
      </c>
      <c r="B286" s="850" t="s">
        <v>717</v>
      </c>
      <c r="C286" s="847" t="s">
        <v>754</v>
      </c>
      <c r="D286" s="908"/>
      <c r="E286" s="836"/>
    </row>
    <row r="287" spans="1:5" ht="15" customHeight="1" x14ac:dyDescent="0.25">
      <c r="A287" s="849">
        <v>8</v>
      </c>
      <c r="B287" s="850" t="s">
        <v>717</v>
      </c>
      <c r="C287" s="847" t="s">
        <v>755</v>
      </c>
      <c r="D287" s="908"/>
      <c r="E287" s="836"/>
    </row>
    <row r="288" spans="1:5" ht="15" customHeight="1" x14ac:dyDescent="0.25">
      <c r="A288" s="849">
        <v>8</v>
      </c>
      <c r="B288" s="850" t="s">
        <v>717</v>
      </c>
      <c r="C288" s="847" t="s">
        <v>750</v>
      </c>
      <c r="D288" s="908"/>
      <c r="E288" s="836"/>
    </row>
    <row r="289" spans="1:5" ht="15" customHeight="1" x14ac:dyDescent="0.25">
      <c r="A289" s="849">
        <v>8</v>
      </c>
      <c r="B289" s="850" t="s">
        <v>572</v>
      </c>
      <c r="C289" s="847" t="s">
        <v>751</v>
      </c>
      <c r="D289" s="908"/>
      <c r="E289" s="836"/>
    </row>
    <row r="290" spans="1:5" ht="15" customHeight="1" x14ac:dyDescent="0.25">
      <c r="A290" s="849">
        <v>8</v>
      </c>
      <c r="B290" s="850" t="s">
        <v>572</v>
      </c>
      <c r="C290" s="851">
        <v>4411</v>
      </c>
      <c r="D290" s="908"/>
      <c r="E290" s="836"/>
    </row>
    <row r="291" spans="1:5" ht="15" customHeight="1" x14ac:dyDescent="0.25">
      <c r="A291" s="849">
        <v>8</v>
      </c>
      <c r="B291" s="850" t="s">
        <v>572</v>
      </c>
      <c r="C291" s="847" t="s">
        <v>752</v>
      </c>
      <c r="D291" s="908"/>
      <c r="E291" s="836"/>
    </row>
    <row r="292" spans="1:5" ht="15" customHeight="1" x14ac:dyDescent="0.25">
      <c r="A292" s="849">
        <v>8</v>
      </c>
      <c r="B292" s="850" t="s">
        <v>572</v>
      </c>
      <c r="C292" s="847" t="s">
        <v>753</v>
      </c>
      <c r="D292" s="908"/>
      <c r="E292" s="836"/>
    </row>
    <row r="293" spans="1:5" ht="15" customHeight="1" x14ac:dyDescent="0.25">
      <c r="A293" s="849">
        <v>8</v>
      </c>
      <c r="B293" s="850" t="s">
        <v>572</v>
      </c>
      <c r="C293" s="847" t="s">
        <v>754</v>
      </c>
      <c r="D293" s="908"/>
      <c r="E293" s="836"/>
    </row>
    <row r="294" spans="1:5" ht="15" customHeight="1" x14ac:dyDescent="0.25">
      <c r="A294" s="849">
        <v>8</v>
      </c>
      <c r="B294" s="850" t="s">
        <v>572</v>
      </c>
      <c r="C294" s="847" t="s">
        <v>755</v>
      </c>
      <c r="D294" s="908"/>
      <c r="E294" s="836"/>
    </row>
    <row r="295" spans="1:5" ht="15" customHeight="1" x14ac:dyDescent="0.25">
      <c r="A295" s="849">
        <v>8</v>
      </c>
      <c r="B295" s="850" t="s">
        <v>572</v>
      </c>
      <c r="C295" s="847" t="s">
        <v>750</v>
      </c>
      <c r="D295" s="908"/>
      <c r="E295" s="836"/>
    </row>
    <row r="296" spans="1:5" ht="15" customHeight="1" x14ac:dyDescent="0.25">
      <c r="A296" s="849">
        <v>8</v>
      </c>
      <c r="B296" s="850" t="s">
        <v>267</v>
      </c>
      <c r="C296" s="851">
        <v>4410</v>
      </c>
      <c r="D296" s="908"/>
      <c r="E296" s="836"/>
    </row>
    <row r="297" spans="1:5" ht="15" customHeight="1" x14ac:dyDescent="0.25">
      <c r="A297" s="849">
        <v>8</v>
      </c>
      <c r="B297" s="850" t="s">
        <v>267</v>
      </c>
      <c r="C297" s="851">
        <v>4411</v>
      </c>
      <c r="D297" s="908"/>
      <c r="E297" s="836"/>
    </row>
    <row r="298" spans="1:5" ht="15" customHeight="1" x14ac:dyDescent="0.25">
      <c r="A298" s="849">
        <v>8</v>
      </c>
      <c r="B298" s="850" t="s">
        <v>267</v>
      </c>
      <c r="C298" s="851">
        <v>441231</v>
      </c>
      <c r="D298" s="908"/>
      <c r="E298" s="836"/>
    </row>
    <row r="299" spans="1:5" ht="15" customHeight="1" x14ac:dyDescent="0.25">
      <c r="A299" s="849">
        <v>8</v>
      </c>
      <c r="B299" s="850" t="s">
        <v>267</v>
      </c>
      <c r="C299" s="851">
        <v>441233</v>
      </c>
      <c r="D299" s="908"/>
      <c r="E299" s="836"/>
    </row>
    <row r="300" spans="1:5" ht="15" customHeight="1" x14ac:dyDescent="0.25">
      <c r="A300" s="849">
        <v>8</v>
      </c>
      <c r="B300" s="850" t="s">
        <v>267</v>
      </c>
      <c r="C300" s="851">
        <v>441234</v>
      </c>
      <c r="D300" s="908"/>
      <c r="E300" s="836"/>
    </row>
    <row r="301" spans="1:5" ht="15" customHeight="1" x14ac:dyDescent="0.25">
      <c r="A301" s="849">
        <v>8</v>
      </c>
      <c r="B301" s="850" t="s">
        <v>267</v>
      </c>
      <c r="C301" s="851">
        <v>441239</v>
      </c>
      <c r="D301" s="908"/>
      <c r="E301" s="836"/>
    </row>
    <row r="302" spans="1:5" ht="15" customHeight="1" x14ac:dyDescent="0.25">
      <c r="A302" s="849">
        <v>8</v>
      </c>
      <c r="B302" s="850" t="s">
        <v>267</v>
      </c>
      <c r="C302" s="851">
        <v>441294</v>
      </c>
      <c r="D302" s="908"/>
      <c r="E302" s="836"/>
    </row>
    <row r="303" spans="1:5" ht="15.75" customHeight="1" x14ac:dyDescent="0.25">
      <c r="A303" s="919">
        <v>8</v>
      </c>
      <c r="B303" s="903" t="s">
        <v>267</v>
      </c>
      <c r="C303" s="939">
        <v>441299</v>
      </c>
      <c r="D303" s="908"/>
      <c r="E303" s="836"/>
    </row>
    <row r="304" spans="1:5" ht="15.75" customHeight="1" x14ac:dyDescent="0.25">
      <c r="A304" s="921">
        <v>8.1</v>
      </c>
      <c r="B304" s="922" t="s">
        <v>715</v>
      </c>
      <c r="C304" s="923">
        <v>441213</v>
      </c>
      <c r="D304" s="908"/>
      <c r="E304" s="836"/>
    </row>
    <row r="305" spans="1:5" ht="15" customHeight="1" x14ac:dyDescent="0.25">
      <c r="A305" s="913">
        <v>8.1</v>
      </c>
      <c r="B305" s="912" t="s">
        <v>715</v>
      </c>
      <c r="C305" s="924">
        <v>441214</v>
      </c>
      <c r="D305" s="908"/>
      <c r="E305" s="836"/>
    </row>
    <row r="306" spans="1:5" ht="15" customHeight="1" x14ac:dyDescent="0.25">
      <c r="A306" s="913">
        <v>8.1</v>
      </c>
      <c r="B306" s="912" t="s">
        <v>715</v>
      </c>
      <c r="C306" s="924">
        <v>441219</v>
      </c>
      <c r="D306" s="908"/>
      <c r="E306" s="836"/>
    </row>
    <row r="307" spans="1:5" ht="15" customHeight="1" x14ac:dyDescent="0.25">
      <c r="A307" s="913">
        <v>8.1</v>
      </c>
      <c r="B307" s="912" t="s">
        <v>715</v>
      </c>
      <c r="C307" s="929">
        <v>441299</v>
      </c>
      <c r="D307" s="884" t="s">
        <v>719</v>
      </c>
      <c r="E307" s="836"/>
    </row>
    <row r="308" spans="1:5" ht="15" customHeight="1" x14ac:dyDescent="0.25">
      <c r="A308" s="845">
        <v>8.1</v>
      </c>
      <c r="B308" s="846" t="s">
        <v>717</v>
      </c>
      <c r="C308" s="907" t="s">
        <v>752</v>
      </c>
      <c r="D308" s="908"/>
      <c r="E308" s="836"/>
    </row>
    <row r="309" spans="1:5" ht="15" customHeight="1" x14ac:dyDescent="0.25">
      <c r="A309" s="849">
        <v>8.1</v>
      </c>
      <c r="B309" s="850" t="s">
        <v>717</v>
      </c>
      <c r="C309" s="893" t="s">
        <v>753</v>
      </c>
      <c r="D309" s="908"/>
      <c r="E309" s="836"/>
    </row>
    <row r="310" spans="1:5" ht="15" customHeight="1" x14ac:dyDescent="0.25">
      <c r="A310" s="849">
        <v>8.1</v>
      </c>
      <c r="B310" s="850" t="s">
        <v>717</v>
      </c>
      <c r="C310" s="893" t="s">
        <v>754</v>
      </c>
      <c r="D310" s="908"/>
      <c r="E310" s="836"/>
    </row>
    <row r="311" spans="1:5" ht="15" customHeight="1" x14ac:dyDescent="0.25">
      <c r="A311" s="849">
        <v>8.1</v>
      </c>
      <c r="B311" s="850" t="s">
        <v>717</v>
      </c>
      <c r="C311" s="893" t="s">
        <v>755</v>
      </c>
      <c r="D311" s="908"/>
      <c r="E311" s="836"/>
    </row>
    <row r="312" spans="1:5" ht="15" customHeight="1" x14ac:dyDescent="0.25">
      <c r="A312" s="849">
        <v>8.1</v>
      </c>
      <c r="B312" s="850" t="s">
        <v>717</v>
      </c>
      <c r="C312" s="893" t="s">
        <v>750</v>
      </c>
      <c r="D312" s="908"/>
      <c r="E312" s="836"/>
    </row>
    <row r="313" spans="1:5" ht="15" customHeight="1" x14ac:dyDescent="0.25">
      <c r="A313" s="911">
        <v>8.1</v>
      </c>
      <c r="B313" s="895" t="s">
        <v>572</v>
      </c>
      <c r="C313" s="940">
        <v>441231</v>
      </c>
      <c r="D313" s="908"/>
      <c r="E313" s="836"/>
    </row>
    <row r="314" spans="1:5" ht="15" customHeight="1" x14ac:dyDescent="0.25">
      <c r="A314" s="913">
        <v>8.1</v>
      </c>
      <c r="B314" s="912" t="s">
        <v>572</v>
      </c>
      <c r="C314" s="924">
        <v>441232</v>
      </c>
      <c r="D314" s="908"/>
      <c r="E314" s="836"/>
    </row>
    <row r="315" spans="1:5" ht="15" customHeight="1" x14ac:dyDescent="0.25">
      <c r="A315" s="913">
        <v>8.1</v>
      </c>
      <c r="B315" s="912" t="s">
        <v>572</v>
      </c>
      <c r="C315" s="924">
        <v>441239</v>
      </c>
      <c r="D315" s="908"/>
      <c r="E315" s="836"/>
    </row>
    <row r="316" spans="1:5" ht="15" customHeight="1" x14ac:dyDescent="0.25">
      <c r="A316" s="913">
        <v>8.1</v>
      </c>
      <c r="B316" s="912" t="s">
        <v>572</v>
      </c>
      <c r="C316" s="924">
        <v>441294</v>
      </c>
      <c r="D316" s="908"/>
      <c r="E316" s="836"/>
    </row>
    <row r="317" spans="1:5" ht="15" customHeight="1" x14ac:dyDescent="0.25">
      <c r="A317" s="913">
        <v>8.1</v>
      </c>
      <c r="B317" s="912" t="s">
        <v>572</v>
      </c>
      <c r="C317" s="924">
        <v>441299</v>
      </c>
      <c r="D317" s="908"/>
      <c r="E317" s="836"/>
    </row>
    <row r="318" spans="1:5" ht="15" customHeight="1" x14ac:dyDescent="0.25">
      <c r="A318" s="913">
        <v>8.1</v>
      </c>
      <c r="B318" s="912" t="s">
        <v>267</v>
      </c>
      <c r="C318" s="924">
        <v>441231</v>
      </c>
      <c r="D318" s="908"/>
      <c r="E318" s="836"/>
    </row>
    <row r="319" spans="1:5" ht="15" customHeight="1" x14ac:dyDescent="0.25">
      <c r="A319" s="913">
        <v>8.1</v>
      </c>
      <c r="B319" s="912" t="s">
        <v>267</v>
      </c>
      <c r="C319" s="924">
        <v>441233</v>
      </c>
      <c r="D319" s="908"/>
      <c r="E319" s="836"/>
    </row>
    <row r="320" spans="1:5" ht="15" customHeight="1" x14ac:dyDescent="0.25">
      <c r="A320" s="913">
        <v>8.1</v>
      </c>
      <c r="B320" s="912" t="s">
        <v>267</v>
      </c>
      <c r="C320" s="924">
        <v>441234</v>
      </c>
      <c r="D320" s="908"/>
      <c r="E320" s="836"/>
    </row>
    <row r="321" spans="1:5" ht="15" customHeight="1" x14ac:dyDescent="0.25">
      <c r="A321" s="913">
        <v>8.1</v>
      </c>
      <c r="B321" s="912" t="s">
        <v>267</v>
      </c>
      <c r="C321" s="924">
        <v>441239</v>
      </c>
      <c r="D321" s="908"/>
      <c r="E321" s="836"/>
    </row>
    <row r="322" spans="1:5" ht="15" customHeight="1" x14ac:dyDescent="0.25">
      <c r="A322" s="913">
        <v>8.1</v>
      </c>
      <c r="B322" s="912" t="s">
        <v>267</v>
      </c>
      <c r="C322" s="924">
        <v>441294</v>
      </c>
      <c r="D322" s="908"/>
      <c r="E322" s="836"/>
    </row>
    <row r="323" spans="1:5" ht="15.75" customHeight="1" x14ac:dyDescent="0.25">
      <c r="A323" s="914">
        <v>8.1</v>
      </c>
      <c r="B323" s="915" t="s">
        <v>267</v>
      </c>
      <c r="C323" s="931">
        <v>441299</v>
      </c>
      <c r="D323" s="908"/>
      <c r="E323" s="836"/>
    </row>
    <row r="324" spans="1:5" ht="15.75" customHeight="1" x14ac:dyDescent="0.25">
      <c r="A324" s="926" t="s">
        <v>119</v>
      </c>
      <c r="B324" s="922" t="s">
        <v>715</v>
      </c>
      <c r="C324" s="923">
        <v>441219</v>
      </c>
      <c r="D324" s="908"/>
      <c r="E324" s="836"/>
    </row>
    <row r="325" spans="1:5" ht="15" customHeight="1" x14ac:dyDescent="0.25">
      <c r="A325" s="897" t="s">
        <v>119</v>
      </c>
      <c r="B325" s="846" t="s">
        <v>715</v>
      </c>
      <c r="C325" s="920">
        <v>441299</v>
      </c>
      <c r="D325" s="884" t="s">
        <v>719</v>
      </c>
      <c r="E325" s="836"/>
    </row>
    <row r="326" spans="1:5" ht="15" customHeight="1" x14ac:dyDescent="0.25">
      <c r="A326" s="891" t="s">
        <v>119</v>
      </c>
      <c r="B326" s="850" t="s">
        <v>717</v>
      </c>
      <c r="C326" s="893" t="s">
        <v>754</v>
      </c>
      <c r="D326" s="848"/>
      <c r="E326" s="836"/>
    </row>
    <row r="327" spans="1:5" ht="15" customHeight="1" x14ac:dyDescent="0.25">
      <c r="A327" s="894" t="s">
        <v>119</v>
      </c>
      <c r="B327" s="895" t="s">
        <v>717</v>
      </c>
      <c r="C327" s="941">
        <v>441294</v>
      </c>
      <c r="D327" s="884" t="s">
        <v>719</v>
      </c>
      <c r="E327" s="836"/>
    </row>
    <row r="328" spans="1:5" ht="15" customHeight="1" x14ac:dyDescent="0.25">
      <c r="A328" s="928" t="s">
        <v>119</v>
      </c>
      <c r="B328" s="912" t="s">
        <v>717</v>
      </c>
      <c r="C328" s="929">
        <v>441299</v>
      </c>
      <c r="D328" s="884" t="s">
        <v>719</v>
      </c>
      <c r="E328" s="836"/>
    </row>
    <row r="329" spans="1:5" ht="15" customHeight="1" x14ac:dyDescent="0.25">
      <c r="A329" s="860" t="s">
        <v>119</v>
      </c>
      <c r="B329" s="856" t="s">
        <v>572</v>
      </c>
      <c r="C329" s="862" t="s">
        <v>754</v>
      </c>
      <c r="D329" s="848"/>
      <c r="E329" s="836"/>
    </row>
    <row r="330" spans="1:5" ht="15" customHeight="1" x14ac:dyDescent="0.25">
      <c r="A330" s="860" t="s">
        <v>119</v>
      </c>
      <c r="B330" s="856" t="s">
        <v>572</v>
      </c>
      <c r="C330" s="878">
        <v>441294</v>
      </c>
      <c r="D330" s="884" t="s">
        <v>719</v>
      </c>
      <c r="E330" s="836"/>
    </row>
    <row r="331" spans="1:5" ht="15" customHeight="1" x14ac:dyDescent="0.25">
      <c r="A331" s="860" t="s">
        <v>119</v>
      </c>
      <c r="B331" s="856" t="s">
        <v>572</v>
      </c>
      <c r="C331" s="878">
        <v>441299</v>
      </c>
      <c r="D331" s="884" t="s">
        <v>719</v>
      </c>
      <c r="E331" s="836"/>
    </row>
    <row r="332" spans="1:5" ht="15" customHeight="1" x14ac:dyDescent="0.25">
      <c r="A332" s="860" t="s">
        <v>119</v>
      </c>
      <c r="B332" s="856" t="s">
        <v>267</v>
      </c>
      <c r="C332" s="863">
        <v>441239</v>
      </c>
      <c r="D332" s="908"/>
      <c r="E332" s="836"/>
    </row>
    <row r="333" spans="1:5" ht="15" customHeight="1" x14ac:dyDescent="0.25">
      <c r="A333" s="860" t="s">
        <v>119</v>
      </c>
      <c r="B333" s="856" t="s">
        <v>267</v>
      </c>
      <c r="C333" s="878">
        <v>441294</v>
      </c>
      <c r="D333" s="884" t="s">
        <v>719</v>
      </c>
      <c r="E333" s="836"/>
    </row>
    <row r="334" spans="1:5" ht="15.75" customHeight="1" x14ac:dyDescent="0.25">
      <c r="A334" s="864" t="s">
        <v>119</v>
      </c>
      <c r="B334" s="858" t="s">
        <v>267</v>
      </c>
      <c r="C334" s="942">
        <v>441299</v>
      </c>
      <c r="D334" s="884" t="s">
        <v>719</v>
      </c>
      <c r="E334" s="836"/>
    </row>
    <row r="335" spans="1:5" ht="15.75" customHeight="1" x14ac:dyDescent="0.25">
      <c r="A335" s="879" t="s">
        <v>120</v>
      </c>
      <c r="B335" s="880" t="s">
        <v>715</v>
      </c>
      <c r="C335" s="943">
        <v>441213</v>
      </c>
      <c r="D335" s="908"/>
      <c r="E335" s="836"/>
    </row>
    <row r="336" spans="1:5" ht="15" customHeight="1" x14ac:dyDescent="0.25">
      <c r="A336" s="860" t="s">
        <v>120</v>
      </c>
      <c r="B336" s="856" t="s">
        <v>715</v>
      </c>
      <c r="C336" s="863">
        <v>441214</v>
      </c>
      <c r="D336" s="908"/>
      <c r="E336" s="836"/>
    </row>
    <row r="337" spans="1:5" ht="15" customHeight="1" x14ac:dyDescent="0.25">
      <c r="A337" s="860" t="s">
        <v>120</v>
      </c>
      <c r="B337" s="856" t="s">
        <v>715</v>
      </c>
      <c r="C337" s="878">
        <v>441299</v>
      </c>
      <c r="D337" s="884" t="s">
        <v>719</v>
      </c>
      <c r="E337" s="836"/>
    </row>
    <row r="338" spans="1:5" ht="15" customHeight="1" x14ac:dyDescent="0.25">
      <c r="A338" s="897" t="s">
        <v>120</v>
      </c>
      <c r="B338" s="846" t="s">
        <v>717</v>
      </c>
      <c r="C338" s="907" t="s">
        <v>752</v>
      </c>
      <c r="D338" s="848"/>
      <c r="E338" s="836"/>
    </row>
    <row r="339" spans="1:5" ht="15" customHeight="1" x14ac:dyDescent="0.25">
      <c r="A339" s="891" t="s">
        <v>120</v>
      </c>
      <c r="B339" s="850" t="s">
        <v>717</v>
      </c>
      <c r="C339" s="893" t="s">
        <v>753</v>
      </c>
      <c r="D339" s="848"/>
      <c r="E339" s="836"/>
    </row>
    <row r="340" spans="1:5" ht="15" customHeight="1" x14ac:dyDescent="0.25">
      <c r="A340" s="891" t="s">
        <v>120</v>
      </c>
      <c r="B340" s="850" t="s">
        <v>717</v>
      </c>
      <c r="C340" s="909" t="s">
        <v>755</v>
      </c>
      <c r="D340" s="868" t="s">
        <v>719</v>
      </c>
      <c r="E340" s="836"/>
    </row>
    <row r="341" spans="1:5" ht="15" customHeight="1" x14ac:dyDescent="0.25">
      <c r="A341" s="891" t="s">
        <v>120</v>
      </c>
      <c r="B341" s="850" t="s">
        <v>717</v>
      </c>
      <c r="C341" s="909" t="s">
        <v>750</v>
      </c>
      <c r="D341" s="868" t="s">
        <v>719</v>
      </c>
      <c r="E341" s="836"/>
    </row>
    <row r="342" spans="1:5" ht="15" customHeight="1" x14ac:dyDescent="0.25">
      <c r="A342" s="891" t="s">
        <v>120</v>
      </c>
      <c r="B342" s="850" t="s">
        <v>572</v>
      </c>
      <c r="C342" s="893" t="s">
        <v>752</v>
      </c>
      <c r="D342" s="848"/>
      <c r="E342" s="836"/>
    </row>
    <row r="343" spans="1:5" ht="15" customHeight="1" x14ac:dyDescent="0.25">
      <c r="A343" s="891" t="s">
        <v>120</v>
      </c>
      <c r="B343" s="850" t="s">
        <v>572</v>
      </c>
      <c r="C343" s="893" t="s">
        <v>753</v>
      </c>
      <c r="D343" s="848"/>
      <c r="E343" s="836"/>
    </row>
    <row r="344" spans="1:5" ht="15" customHeight="1" x14ac:dyDescent="0.25">
      <c r="A344" s="891" t="s">
        <v>120</v>
      </c>
      <c r="B344" s="850" t="s">
        <v>572</v>
      </c>
      <c r="C344" s="909" t="s">
        <v>755</v>
      </c>
      <c r="D344" s="868" t="s">
        <v>719</v>
      </c>
      <c r="E344" s="836"/>
    </row>
    <row r="345" spans="1:5" ht="15" customHeight="1" x14ac:dyDescent="0.25">
      <c r="A345" s="891" t="s">
        <v>120</v>
      </c>
      <c r="B345" s="850" t="s">
        <v>572</v>
      </c>
      <c r="C345" s="909" t="s">
        <v>750</v>
      </c>
      <c r="D345" s="868" t="s">
        <v>719</v>
      </c>
      <c r="E345" s="836"/>
    </row>
    <row r="346" spans="1:5" ht="15" customHeight="1" x14ac:dyDescent="0.25">
      <c r="A346" s="891" t="s">
        <v>120</v>
      </c>
      <c r="B346" s="850" t="s">
        <v>267</v>
      </c>
      <c r="C346" s="916">
        <v>441231</v>
      </c>
      <c r="D346" s="848"/>
      <c r="E346" s="836"/>
    </row>
    <row r="347" spans="1:5" ht="15" customHeight="1" x14ac:dyDescent="0.25">
      <c r="A347" s="891" t="s">
        <v>120</v>
      </c>
      <c r="B347" s="850" t="s">
        <v>267</v>
      </c>
      <c r="C347" s="916">
        <v>441233</v>
      </c>
      <c r="D347" s="848"/>
      <c r="E347" s="836"/>
    </row>
    <row r="348" spans="1:5" ht="15" customHeight="1" x14ac:dyDescent="0.25">
      <c r="A348" s="891" t="s">
        <v>120</v>
      </c>
      <c r="B348" s="850" t="s">
        <v>267</v>
      </c>
      <c r="C348" s="916">
        <v>441234</v>
      </c>
      <c r="D348" s="848"/>
      <c r="E348" s="836"/>
    </row>
    <row r="349" spans="1:5" ht="15" customHeight="1" x14ac:dyDescent="0.25">
      <c r="A349" s="891" t="s">
        <v>120</v>
      </c>
      <c r="B349" s="850" t="s">
        <v>267</v>
      </c>
      <c r="C349" s="892">
        <v>441294</v>
      </c>
      <c r="D349" s="868" t="s">
        <v>719</v>
      </c>
      <c r="E349" s="836"/>
    </row>
    <row r="350" spans="1:5" ht="15.75" customHeight="1" x14ac:dyDescent="0.25">
      <c r="A350" s="902" t="s">
        <v>120</v>
      </c>
      <c r="B350" s="903" t="s">
        <v>267</v>
      </c>
      <c r="C350" s="910">
        <v>441299</v>
      </c>
      <c r="D350" s="868" t="s">
        <v>719</v>
      </c>
      <c r="E350" s="836"/>
    </row>
    <row r="351" spans="1:5" ht="15.75" customHeight="1" x14ac:dyDescent="0.25">
      <c r="A351" s="926" t="s">
        <v>121</v>
      </c>
      <c r="B351" s="922" t="s">
        <v>715</v>
      </c>
      <c r="C351" s="923">
        <v>441213</v>
      </c>
      <c r="D351" s="848"/>
      <c r="E351" s="836"/>
    </row>
    <row r="352" spans="1:5" ht="15" customHeight="1" x14ac:dyDescent="0.25">
      <c r="A352" s="928" t="s">
        <v>121</v>
      </c>
      <c r="B352" s="912" t="s">
        <v>715</v>
      </c>
      <c r="C352" s="929">
        <v>441214</v>
      </c>
      <c r="D352" s="868" t="s">
        <v>719</v>
      </c>
      <c r="E352" s="836"/>
    </row>
    <row r="353" spans="1:5" ht="15" customHeight="1" x14ac:dyDescent="0.25">
      <c r="A353" s="928" t="s">
        <v>121</v>
      </c>
      <c r="B353" s="912" t="s">
        <v>715</v>
      </c>
      <c r="C353" s="929">
        <v>441299</v>
      </c>
      <c r="D353" s="868" t="s">
        <v>719</v>
      </c>
      <c r="E353" s="836"/>
    </row>
    <row r="354" spans="1:5" ht="15" customHeight="1" x14ac:dyDescent="0.25">
      <c r="A354" s="897" t="s">
        <v>121</v>
      </c>
      <c r="B354" s="846" t="s">
        <v>717</v>
      </c>
      <c r="C354" s="907" t="s">
        <v>752</v>
      </c>
      <c r="D354" s="848"/>
      <c r="E354" s="836"/>
    </row>
    <row r="355" spans="1:5" ht="15" customHeight="1" x14ac:dyDescent="0.25">
      <c r="A355" s="891" t="s">
        <v>121</v>
      </c>
      <c r="B355" s="850" t="s">
        <v>717</v>
      </c>
      <c r="C355" s="909" t="s">
        <v>753</v>
      </c>
      <c r="D355" s="868" t="s">
        <v>719</v>
      </c>
      <c r="E355" s="836"/>
    </row>
    <row r="356" spans="1:5" ht="15" customHeight="1" x14ac:dyDescent="0.25">
      <c r="A356" s="891" t="s">
        <v>121</v>
      </c>
      <c r="B356" s="850" t="s">
        <v>717</v>
      </c>
      <c r="C356" s="909" t="s">
        <v>755</v>
      </c>
      <c r="D356" s="884" t="s">
        <v>719</v>
      </c>
      <c r="E356" s="836"/>
    </row>
    <row r="357" spans="1:5" ht="15" customHeight="1" x14ac:dyDescent="0.25">
      <c r="A357" s="891" t="s">
        <v>121</v>
      </c>
      <c r="B357" s="850" t="s">
        <v>717</v>
      </c>
      <c r="C357" s="909" t="s">
        <v>750</v>
      </c>
      <c r="D357" s="884" t="s">
        <v>719</v>
      </c>
      <c r="E357" s="836"/>
    </row>
    <row r="358" spans="1:5" ht="15" customHeight="1" x14ac:dyDescent="0.25">
      <c r="A358" s="891" t="s">
        <v>121</v>
      </c>
      <c r="B358" s="850" t="s">
        <v>572</v>
      </c>
      <c r="C358" s="893" t="s">
        <v>752</v>
      </c>
      <c r="D358" s="848"/>
      <c r="E358" s="836"/>
    </row>
    <row r="359" spans="1:5" ht="15" customHeight="1" x14ac:dyDescent="0.25">
      <c r="A359" s="891" t="s">
        <v>121</v>
      </c>
      <c r="B359" s="850" t="s">
        <v>572</v>
      </c>
      <c r="C359" s="909" t="s">
        <v>753</v>
      </c>
      <c r="D359" s="884" t="s">
        <v>719</v>
      </c>
      <c r="E359" s="836"/>
    </row>
    <row r="360" spans="1:5" ht="15" customHeight="1" x14ac:dyDescent="0.25">
      <c r="A360" s="891" t="s">
        <v>121</v>
      </c>
      <c r="B360" s="850" t="s">
        <v>572</v>
      </c>
      <c r="C360" s="909" t="s">
        <v>755</v>
      </c>
      <c r="D360" s="884" t="s">
        <v>719</v>
      </c>
      <c r="E360" s="836"/>
    </row>
    <row r="361" spans="1:5" ht="15" customHeight="1" x14ac:dyDescent="0.25">
      <c r="A361" s="891" t="s">
        <v>121</v>
      </c>
      <c r="B361" s="850" t="s">
        <v>572</v>
      </c>
      <c r="C361" s="909" t="s">
        <v>750</v>
      </c>
      <c r="D361" s="884" t="s">
        <v>719</v>
      </c>
      <c r="E361" s="836"/>
    </row>
    <row r="362" spans="1:5" ht="15" customHeight="1" x14ac:dyDescent="0.25">
      <c r="A362" s="891" t="s">
        <v>121</v>
      </c>
      <c r="B362" s="850" t="s">
        <v>267</v>
      </c>
      <c r="C362" s="916">
        <v>441231</v>
      </c>
      <c r="D362" s="908"/>
      <c r="E362" s="836"/>
    </row>
    <row r="363" spans="1:5" ht="15" customHeight="1" x14ac:dyDescent="0.25">
      <c r="A363" s="891" t="s">
        <v>121</v>
      </c>
      <c r="B363" s="850" t="s">
        <v>267</v>
      </c>
      <c r="C363" s="892">
        <v>441294</v>
      </c>
      <c r="D363" s="884" t="s">
        <v>719</v>
      </c>
      <c r="E363" s="836"/>
    </row>
    <row r="364" spans="1:5" ht="15.75" customHeight="1" x14ac:dyDescent="0.25">
      <c r="A364" s="902" t="s">
        <v>121</v>
      </c>
      <c r="B364" s="903" t="s">
        <v>267</v>
      </c>
      <c r="C364" s="910">
        <v>441299</v>
      </c>
      <c r="D364" s="884" t="s">
        <v>719</v>
      </c>
      <c r="E364" s="836"/>
    </row>
    <row r="365" spans="1:5" ht="15.75" customHeight="1" x14ac:dyDescent="0.25">
      <c r="A365" s="944">
        <v>8.1999999999999993</v>
      </c>
      <c r="B365" s="880" t="s">
        <v>715</v>
      </c>
      <c r="C365" s="943">
        <v>4410</v>
      </c>
      <c r="D365" s="848"/>
      <c r="E365" s="836"/>
    </row>
    <row r="366" spans="1:5" ht="15" customHeight="1" x14ac:dyDescent="0.25">
      <c r="A366" s="855">
        <v>8.1999999999999993</v>
      </c>
      <c r="B366" s="856" t="s">
        <v>717</v>
      </c>
      <c r="C366" s="863">
        <v>4410</v>
      </c>
      <c r="D366" s="848"/>
      <c r="E366" s="836"/>
    </row>
    <row r="367" spans="1:5" ht="15" customHeight="1" x14ac:dyDescent="0.25">
      <c r="A367" s="855">
        <v>8.1999999999999993</v>
      </c>
      <c r="B367" s="856" t="s">
        <v>572</v>
      </c>
      <c r="C367" s="863">
        <v>4410</v>
      </c>
      <c r="D367" s="848"/>
      <c r="E367" s="836"/>
    </row>
    <row r="368" spans="1:5" ht="15.75" customHeight="1" x14ac:dyDescent="0.25">
      <c r="A368" s="857">
        <v>8.1999999999999993</v>
      </c>
      <c r="B368" s="858" t="s">
        <v>267</v>
      </c>
      <c r="C368" s="865">
        <v>4410</v>
      </c>
      <c r="D368" s="848"/>
      <c r="E368" s="836"/>
    </row>
    <row r="369" spans="1:5" ht="15.75" customHeight="1" x14ac:dyDescent="0.25">
      <c r="A369" s="879" t="s">
        <v>124</v>
      </c>
      <c r="B369" s="880" t="s">
        <v>715</v>
      </c>
      <c r="C369" s="881">
        <v>441021</v>
      </c>
      <c r="D369" s="868" t="s">
        <v>719</v>
      </c>
      <c r="E369" s="836"/>
    </row>
    <row r="370" spans="1:5" ht="15" customHeight="1" x14ac:dyDescent="0.25">
      <c r="A370" s="860" t="s">
        <v>124</v>
      </c>
      <c r="B370" s="856" t="s">
        <v>715</v>
      </c>
      <c r="C370" s="878">
        <v>441029</v>
      </c>
      <c r="D370" s="868" t="s">
        <v>719</v>
      </c>
      <c r="E370" s="836"/>
    </row>
    <row r="371" spans="1:5" ht="15" customHeight="1" x14ac:dyDescent="0.25">
      <c r="A371" s="897" t="s">
        <v>124</v>
      </c>
      <c r="B371" s="846" t="s">
        <v>717</v>
      </c>
      <c r="C371" s="907" t="s">
        <v>756</v>
      </c>
      <c r="D371" s="848"/>
      <c r="E371" s="836"/>
    </row>
    <row r="372" spans="1:5" ht="15" customHeight="1" x14ac:dyDescent="0.25">
      <c r="A372" s="891" t="s">
        <v>124</v>
      </c>
      <c r="B372" s="850" t="s">
        <v>572</v>
      </c>
      <c r="C372" s="893" t="s">
        <v>756</v>
      </c>
      <c r="D372" s="848"/>
      <c r="E372" s="836"/>
    </row>
    <row r="373" spans="1:5" ht="15.75" customHeight="1" x14ac:dyDescent="0.25">
      <c r="A373" s="902" t="s">
        <v>124</v>
      </c>
      <c r="B373" s="903" t="s">
        <v>267</v>
      </c>
      <c r="C373" s="904" t="s">
        <v>756</v>
      </c>
      <c r="D373" s="848"/>
      <c r="E373" s="836"/>
    </row>
    <row r="374" spans="1:5" ht="15.75" customHeight="1" x14ac:dyDescent="0.25">
      <c r="A374" s="944">
        <v>8.3000000000000007</v>
      </c>
      <c r="B374" s="880" t="s">
        <v>715</v>
      </c>
      <c r="C374" s="943">
        <v>4411</v>
      </c>
      <c r="D374" s="848"/>
      <c r="E374" s="836"/>
    </row>
    <row r="375" spans="1:5" ht="15" customHeight="1" x14ac:dyDescent="0.25">
      <c r="A375" s="845">
        <v>8.3000000000000007</v>
      </c>
      <c r="B375" s="846" t="s">
        <v>717</v>
      </c>
      <c r="C375" s="925">
        <v>4411</v>
      </c>
      <c r="D375" s="848"/>
      <c r="E375" s="836"/>
    </row>
    <row r="376" spans="1:5" ht="15" customHeight="1" x14ac:dyDescent="0.25">
      <c r="A376" s="852">
        <v>8.3000000000000007</v>
      </c>
      <c r="B376" s="853" t="s">
        <v>572</v>
      </c>
      <c r="C376" s="906">
        <v>4411</v>
      </c>
      <c r="D376" s="848"/>
      <c r="E376" s="836"/>
    </row>
    <row r="377" spans="1:5" ht="15.75" customHeight="1" x14ac:dyDescent="0.25">
      <c r="A377" s="857">
        <v>8.3000000000000007</v>
      </c>
      <c r="B377" s="858" t="s">
        <v>267</v>
      </c>
      <c r="C377" s="865">
        <v>4411</v>
      </c>
      <c r="D377" s="848"/>
      <c r="E377" s="836"/>
    </row>
    <row r="378" spans="1:5" ht="15.75" customHeight="1" x14ac:dyDescent="0.25">
      <c r="A378" s="879" t="s">
        <v>128</v>
      </c>
      <c r="B378" s="880" t="s">
        <v>715</v>
      </c>
      <c r="C378" s="881">
        <v>441111</v>
      </c>
      <c r="D378" s="868" t="s">
        <v>719</v>
      </c>
      <c r="E378" s="836"/>
    </row>
    <row r="379" spans="1:5" ht="15" customHeight="1" x14ac:dyDescent="0.25">
      <c r="A379" s="860" t="s">
        <v>128</v>
      </c>
      <c r="B379" s="856" t="s">
        <v>715</v>
      </c>
      <c r="C379" s="878">
        <v>441119</v>
      </c>
      <c r="D379" s="868" t="s">
        <v>719</v>
      </c>
      <c r="E379" s="836"/>
    </row>
    <row r="380" spans="1:5" ht="15" customHeight="1" x14ac:dyDescent="0.25">
      <c r="A380" s="897" t="s">
        <v>128</v>
      </c>
      <c r="B380" s="846" t="s">
        <v>717</v>
      </c>
      <c r="C380" s="907" t="s">
        <v>757</v>
      </c>
      <c r="D380" s="848"/>
      <c r="E380" s="836"/>
    </row>
    <row r="381" spans="1:5" ht="15" customHeight="1" x14ac:dyDescent="0.25">
      <c r="A381" s="891" t="s">
        <v>128</v>
      </c>
      <c r="B381" s="850" t="s">
        <v>572</v>
      </c>
      <c r="C381" s="893" t="s">
        <v>757</v>
      </c>
      <c r="D381" s="848"/>
      <c r="E381" s="836"/>
    </row>
    <row r="382" spans="1:5" ht="15.75" customHeight="1" x14ac:dyDescent="0.25">
      <c r="A382" s="902" t="s">
        <v>128</v>
      </c>
      <c r="B382" s="903" t="s">
        <v>267</v>
      </c>
      <c r="C382" s="904" t="s">
        <v>757</v>
      </c>
      <c r="D382" s="848"/>
      <c r="E382" s="836"/>
    </row>
    <row r="383" spans="1:5" ht="15.75" customHeight="1" x14ac:dyDescent="0.25">
      <c r="A383" s="879" t="s">
        <v>130</v>
      </c>
      <c r="B383" s="880" t="s">
        <v>715</v>
      </c>
      <c r="C383" s="881">
        <v>441111</v>
      </c>
      <c r="D383" s="868" t="s">
        <v>719</v>
      </c>
      <c r="E383" s="836"/>
    </row>
    <row r="384" spans="1:5" ht="15" customHeight="1" x14ac:dyDescent="0.25">
      <c r="A384" s="860" t="s">
        <v>130</v>
      </c>
      <c r="B384" s="856" t="s">
        <v>715</v>
      </c>
      <c r="C384" s="878">
        <v>441119</v>
      </c>
      <c r="D384" s="868" t="s">
        <v>719</v>
      </c>
      <c r="E384" s="836"/>
    </row>
    <row r="385" spans="1:5" ht="15" customHeight="1" x14ac:dyDescent="0.25">
      <c r="A385" s="860" t="s">
        <v>130</v>
      </c>
      <c r="B385" s="856" t="s">
        <v>715</v>
      </c>
      <c r="C385" s="878">
        <v>441121</v>
      </c>
      <c r="D385" s="868" t="s">
        <v>719</v>
      </c>
      <c r="E385" s="836"/>
    </row>
    <row r="386" spans="1:5" ht="15" customHeight="1" x14ac:dyDescent="0.25">
      <c r="A386" s="860" t="s">
        <v>130</v>
      </c>
      <c r="B386" s="856" t="s">
        <v>715</v>
      </c>
      <c r="C386" s="878">
        <v>441129</v>
      </c>
      <c r="D386" s="868" t="s">
        <v>719</v>
      </c>
      <c r="E386" s="836"/>
    </row>
    <row r="387" spans="1:5" ht="15" customHeight="1" x14ac:dyDescent="0.25">
      <c r="A387" s="897" t="s">
        <v>130</v>
      </c>
      <c r="B387" s="846" t="s">
        <v>717</v>
      </c>
      <c r="C387" s="907" t="s">
        <v>758</v>
      </c>
      <c r="D387" s="848"/>
      <c r="E387" s="836"/>
    </row>
    <row r="388" spans="1:5" ht="15" customHeight="1" x14ac:dyDescent="0.25">
      <c r="A388" s="887" t="s">
        <v>130</v>
      </c>
      <c r="B388" s="853" t="s">
        <v>717</v>
      </c>
      <c r="C388" s="888" t="s">
        <v>759</v>
      </c>
      <c r="D388" s="848"/>
      <c r="E388" s="836"/>
    </row>
    <row r="389" spans="1:5" ht="15" customHeight="1" x14ac:dyDescent="0.25">
      <c r="A389" s="860" t="s">
        <v>130</v>
      </c>
      <c r="B389" s="856" t="s">
        <v>717</v>
      </c>
      <c r="C389" s="869" t="s">
        <v>760</v>
      </c>
      <c r="D389" s="884" t="s">
        <v>719</v>
      </c>
      <c r="E389" s="836"/>
    </row>
    <row r="390" spans="1:5" ht="15" customHeight="1" x14ac:dyDescent="0.25">
      <c r="A390" s="897" t="s">
        <v>130</v>
      </c>
      <c r="B390" s="846" t="s">
        <v>572</v>
      </c>
      <c r="C390" s="907" t="s">
        <v>758</v>
      </c>
      <c r="D390" s="848"/>
      <c r="E390" s="836"/>
    </row>
    <row r="391" spans="1:5" ht="15" customHeight="1" x14ac:dyDescent="0.25">
      <c r="A391" s="891" t="s">
        <v>130</v>
      </c>
      <c r="B391" s="850" t="s">
        <v>572</v>
      </c>
      <c r="C391" s="893" t="s">
        <v>759</v>
      </c>
      <c r="D391" s="848"/>
      <c r="E391" s="836"/>
    </row>
    <row r="392" spans="1:5" ht="15" customHeight="1" x14ac:dyDescent="0.25">
      <c r="A392" s="891" t="s">
        <v>130</v>
      </c>
      <c r="B392" s="850" t="s">
        <v>572</v>
      </c>
      <c r="C392" s="909" t="s">
        <v>760</v>
      </c>
      <c r="D392" s="884" t="s">
        <v>719</v>
      </c>
      <c r="E392" s="836"/>
    </row>
    <row r="393" spans="1:5" ht="15" customHeight="1" x14ac:dyDescent="0.25">
      <c r="A393" s="891" t="s">
        <v>130</v>
      </c>
      <c r="B393" s="850" t="s">
        <v>267</v>
      </c>
      <c r="C393" s="916">
        <v>441112</v>
      </c>
      <c r="D393" s="848"/>
      <c r="E393" s="836"/>
    </row>
    <row r="394" spans="1:5" ht="15" customHeight="1" x14ac:dyDescent="0.25">
      <c r="A394" s="891" t="s">
        <v>130</v>
      </c>
      <c r="B394" s="850" t="s">
        <v>267</v>
      </c>
      <c r="C394" s="916">
        <v>441113</v>
      </c>
      <c r="D394" s="848"/>
      <c r="E394" s="836"/>
    </row>
    <row r="395" spans="1:5" ht="15.75" customHeight="1" x14ac:dyDescent="0.25">
      <c r="A395" s="902" t="s">
        <v>130</v>
      </c>
      <c r="B395" s="903" t="s">
        <v>267</v>
      </c>
      <c r="C395" s="910">
        <v>441114</v>
      </c>
      <c r="D395" s="884" t="s">
        <v>719</v>
      </c>
      <c r="E395" s="836"/>
    </row>
    <row r="396" spans="1:5" ht="15.75" customHeight="1" x14ac:dyDescent="0.25">
      <c r="A396" s="926" t="s">
        <v>132</v>
      </c>
      <c r="B396" s="922" t="s">
        <v>715</v>
      </c>
      <c r="C396" s="923">
        <v>441131</v>
      </c>
      <c r="D396" s="848"/>
      <c r="E396" s="836"/>
    </row>
    <row r="397" spans="1:5" ht="15" customHeight="1" x14ac:dyDescent="0.25">
      <c r="A397" s="928" t="s">
        <v>132</v>
      </c>
      <c r="B397" s="912" t="s">
        <v>715</v>
      </c>
      <c r="C397" s="924">
        <v>441139</v>
      </c>
      <c r="D397" s="848"/>
      <c r="E397" s="836"/>
    </row>
    <row r="398" spans="1:5" ht="15" customHeight="1" x14ac:dyDescent="0.25">
      <c r="A398" s="928" t="s">
        <v>132</v>
      </c>
      <c r="B398" s="912" t="s">
        <v>715</v>
      </c>
      <c r="C398" s="924">
        <v>441191</v>
      </c>
      <c r="D398" s="848"/>
      <c r="E398" s="836"/>
    </row>
    <row r="399" spans="1:5" ht="15" customHeight="1" x14ac:dyDescent="0.25">
      <c r="A399" s="928" t="s">
        <v>132</v>
      </c>
      <c r="B399" s="912" t="s">
        <v>715</v>
      </c>
      <c r="C399" s="924">
        <v>441199</v>
      </c>
      <c r="D399" s="848"/>
      <c r="E399" s="836"/>
    </row>
    <row r="400" spans="1:5" ht="15" customHeight="1" x14ac:dyDescent="0.25">
      <c r="A400" s="928" t="s">
        <v>132</v>
      </c>
      <c r="B400" s="912" t="s">
        <v>717</v>
      </c>
      <c r="C400" s="929">
        <v>441114</v>
      </c>
      <c r="D400" s="868" t="s">
        <v>719</v>
      </c>
      <c r="E400" s="836"/>
    </row>
    <row r="401" spans="1:5" ht="15" customHeight="1" x14ac:dyDescent="0.25">
      <c r="A401" s="928" t="s">
        <v>132</v>
      </c>
      <c r="B401" s="846" t="s">
        <v>717</v>
      </c>
      <c r="C401" s="907" t="s">
        <v>761</v>
      </c>
      <c r="D401" s="848"/>
      <c r="E401" s="836"/>
    </row>
    <row r="402" spans="1:5" ht="15" customHeight="1" x14ac:dyDescent="0.25">
      <c r="A402" s="928" t="s">
        <v>132</v>
      </c>
      <c r="B402" s="850" t="s">
        <v>717</v>
      </c>
      <c r="C402" s="893" t="s">
        <v>762</v>
      </c>
      <c r="D402" s="848"/>
      <c r="E402" s="836"/>
    </row>
    <row r="403" spans="1:5" ht="15" customHeight="1" x14ac:dyDescent="0.25">
      <c r="A403" s="928" t="s">
        <v>132</v>
      </c>
      <c r="B403" s="850" t="s">
        <v>572</v>
      </c>
      <c r="C403" s="892">
        <v>441114</v>
      </c>
      <c r="D403" s="868" t="s">
        <v>719</v>
      </c>
      <c r="E403" s="836"/>
    </row>
    <row r="404" spans="1:5" ht="15" customHeight="1" x14ac:dyDescent="0.25">
      <c r="A404" s="928" t="s">
        <v>132</v>
      </c>
      <c r="B404" s="850" t="s">
        <v>572</v>
      </c>
      <c r="C404" s="893" t="s">
        <v>761</v>
      </c>
      <c r="D404" s="848"/>
      <c r="E404" s="836"/>
    </row>
    <row r="405" spans="1:5" ht="15" customHeight="1" x14ac:dyDescent="0.25">
      <c r="A405" s="928" t="s">
        <v>132</v>
      </c>
      <c r="B405" s="850" t="s">
        <v>572</v>
      </c>
      <c r="C405" s="893" t="s">
        <v>762</v>
      </c>
      <c r="D405" s="848"/>
      <c r="E405" s="836"/>
    </row>
    <row r="406" spans="1:5" ht="15" customHeight="1" x14ac:dyDescent="0.25">
      <c r="A406" s="928" t="s">
        <v>132</v>
      </c>
      <c r="B406" s="850" t="s">
        <v>267</v>
      </c>
      <c r="C406" s="892">
        <v>441114</v>
      </c>
      <c r="D406" s="884" t="s">
        <v>719</v>
      </c>
      <c r="E406" s="836"/>
    </row>
    <row r="407" spans="1:5" ht="15" customHeight="1" x14ac:dyDescent="0.25">
      <c r="A407" s="928" t="s">
        <v>132</v>
      </c>
      <c r="B407" s="850" t="s">
        <v>267</v>
      </c>
      <c r="C407" s="916">
        <v>441193</v>
      </c>
      <c r="D407" s="848"/>
      <c r="E407" s="836"/>
    </row>
    <row r="408" spans="1:5" ht="15.75" customHeight="1" x14ac:dyDescent="0.25">
      <c r="A408" s="930" t="s">
        <v>132</v>
      </c>
      <c r="B408" s="903" t="s">
        <v>267</v>
      </c>
      <c r="C408" s="904" t="s">
        <v>762</v>
      </c>
      <c r="D408" s="848"/>
      <c r="E408" s="836"/>
    </row>
    <row r="409" spans="1:5" ht="15.75" customHeight="1" x14ac:dyDescent="0.25">
      <c r="A409" s="944">
        <v>9</v>
      </c>
      <c r="B409" s="880" t="s">
        <v>715</v>
      </c>
      <c r="C409" s="943">
        <v>4701</v>
      </c>
      <c r="D409" s="848"/>
      <c r="E409" s="836"/>
    </row>
    <row r="410" spans="1:5" ht="15" customHeight="1" x14ac:dyDescent="0.25">
      <c r="A410" s="855">
        <v>9</v>
      </c>
      <c r="B410" s="856" t="s">
        <v>715</v>
      </c>
      <c r="C410" s="863">
        <v>4702</v>
      </c>
      <c r="D410" s="848"/>
      <c r="E410" s="836"/>
    </row>
    <row r="411" spans="1:5" ht="15" customHeight="1" x14ac:dyDescent="0.25">
      <c r="A411" s="855">
        <v>9</v>
      </c>
      <c r="B411" s="856" t="s">
        <v>715</v>
      </c>
      <c r="C411" s="863">
        <v>4703</v>
      </c>
      <c r="D411" s="848"/>
      <c r="E411" s="836"/>
    </row>
    <row r="412" spans="1:5" ht="15" customHeight="1" x14ac:dyDescent="0.25">
      <c r="A412" s="855">
        <v>9</v>
      </c>
      <c r="B412" s="856" t="s">
        <v>715</v>
      </c>
      <c r="C412" s="863">
        <v>4704</v>
      </c>
      <c r="D412" s="848"/>
      <c r="E412" s="836"/>
    </row>
    <row r="413" spans="1:5" ht="15" customHeight="1" x14ac:dyDescent="0.25">
      <c r="A413" s="855">
        <v>9</v>
      </c>
      <c r="B413" s="856" t="s">
        <v>715</v>
      </c>
      <c r="C413" s="863">
        <v>4705</v>
      </c>
      <c r="D413" s="848"/>
      <c r="E413" s="836"/>
    </row>
    <row r="414" spans="1:5" ht="15" customHeight="1" x14ac:dyDescent="0.25">
      <c r="A414" s="913">
        <v>9</v>
      </c>
      <c r="B414" s="912" t="s">
        <v>717</v>
      </c>
      <c r="C414" s="851">
        <v>4701</v>
      </c>
      <c r="D414" s="848"/>
      <c r="E414" s="836"/>
    </row>
    <row r="415" spans="1:5" ht="15" customHeight="1" x14ac:dyDescent="0.25">
      <c r="A415" s="913">
        <v>9</v>
      </c>
      <c r="B415" s="912" t="s">
        <v>717</v>
      </c>
      <c r="C415" s="851">
        <v>4702</v>
      </c>
      <c r="D415" s="848"/>
      <c r="E415" s="836"/>
    </row>
    <row r="416" spans="1:5" ht="15" customHeight="1" x14ac:dyDescent="0.25">
      <c r="A416" s="913">
        <v>9</v>
      </c>
      <c r="B416" s="912" t="s">
        <v>717</v>
      </c>
      <c r="C416" s="851">
        <v>4703</v>
      </c>
      <c r="D416" s="848"/>
      <c r="E416" s="836"/>
    </row>
    <row r="417" spans="1:5" ht="15" customHeight="1" x14ac:dyDescent="0.25">
      <c r="A417" s="913">
        <v>9</v>
      </c>
      <c r="B417" s="912" t="s">
        <v>717</v>
      </c>
      <c r="C417" s="851">
        <v>4704</v>
      </c>
      <c r="D417" s="848"/>
      <c r="E417" s="836"/>
    </row>
    <row r="418" spans="1:5" ht="15" customHeight="1" x14ac:dyDescent="0.25">
      <c r="A418" s="913">
        <v>9</v>
      </c>
      <c r="B418" s="912" t="s">
        <v>717</v>
      </c>
      <c r="C418" s="851">
        <v>4705</v>
      </c>
      <c r="D418" s="848"/>
      <c r="E418" s="836"/>
    </row>
    <row r="419" spans="1:5" ht="15" customHeight="1" x14ac:dyDescent="0.25">
      <c r="A419" s="913">
        <v>9</v>
      </c>
      <c r="B419" s="912" t="s">
        <v>572</v>
      </c>
      <c r="C419" s="847" t="s">
        <v>763</v>
      </c>
      <c r="D419" s="848"/>
      <c r="E419" s="836"/>
    </row>
    <row r="420" spans="1:5" ht="15" customHeight="1" x14ac:dyDescent="0.25">
      <c r="A420" s="913">
        <v>9</v>
      </c>
      <c r="B420" s="912" t="s">
        <v>572</v>
      </c>
      <c r="C420" s="851">
        <v>4702</v>
      </c>
      <c r="D420" s="848"/>
      <c r="E420" s="836"/>
    </row>
    <row r="421" spans="1:5" ht="15" customHeight="1" x14ac:dyDescent="0.25">
      <c r="A421" s="913">
        <v>9</v>
      </c>
      <c r="B421" s="912" t="s">
        <v>572</v>
      </c>
      <c r="C421" s="851">
        <v>4703</v>
      </c>
      <c r="D421" s="848"/>
      <c r="E421" s="836"/>
    </row>
    <row r="422" spans="1:5" ht="15" customHeight="1" x14ac:dyDescent="0.25">
      <c r="A422" s="913">
        <v>9</v>
      </c>
      <c r="B422" s="912" t="s">
        <v>572</v>
      </c>
      <c r="C422" s="851">
        <v>4704</v>
      </c>
      <c r="D422" s="848"/>
      <c r="E422" s="836"/>
    </row>
    <row r="423" spans="1:5" ht="15" customHeight="1" x14ac:dyDescent="0.25">
      <c r="A423" s="913">
        <v>9</v>
      </c>
      <c r="B423" s="912" t="s">
        <v>572</v>
      </c>
      <c r="C423" s="847" t="s">
        <v>764</v>
      </c>
      <c r="D423" s="848"/>
      <c r="E423" s="836"/>
    </row>
    <row r="424" spans="1:5" ht="15" customHeight="1" x14ac:dyDescent="0.25">
      <c r="A424" s="913">
        <v>9</v>
      </c>
      <c r="B424" s="912" t="s">
        <v>267</v>
      </c>
      <c r="C424" s="851">
        <v>4701</v>
      </c>
      <c r="D424" s="848"/>
      <c r="E424" s="836"/>
    </row>
    <row r="425" spans="1:5" ht="15" customHeight="1" x14ac:dyDescent="0.25">
      <c r="A425" s="913">
        <v>9</v>
      </c>
      <c r="B425" s="912" t="s">
        <v>267</v>
      </c>
      <c r="C425" s="851">
        <v>4702</v>
      </c>
      <c r="D425" s="848"/>
      <c r="E425" s="836"/>
    </row>
    <row r="426" spans="1:5" ht="15" customHeight="1" x14ac:dyDescent="0.25">
      <c r="A426" s="913">
        <v>9</v>
      </c>
      <c r="B426" s="912" t="s">
        <v>267</v>
      </c>
      <c r="C426" s="851">
        <v>4703</v>
      </c>
      <c r="D426" s="848"/>
      <c r="E426" s="836"/>
    </row>
    <row r="427" spans="1:5" ht="15" customHeight="1" x14ac:dyDescent="0.25">
      <c r="A427" s="913">
        <v>9</v>
      </c>
      <c r="B427" s="912" t="s">
        <v>267</v>
      </c>
      <c r="C427" s="851">
        <v>4704</v>
      </c>
      <c r="D427" s="848"/>
      <c r="E427" s="836"/>
    </row>
    <row r="428" spans="1:5" ht="15.75" customHeight="1" x14ac:dyDescent="0.25">
      <c r="A428" s="914">
        <v>9</v>
      </c>
      <c r="B428" s="915" t="s">
        <v>267</v>
      </c>
      <c r="C428" s="939">
        <v>4705</v>
      </c>
      <c r="D428" s="848"/>
      <c r="E428" s="836"/>
    </row>
    <row r="429" spans="1:5" ht="15.75" customHeight="1" x14ac:dyDescent="0.25">
      <c r="A429" s="944">
        <v>9.1</v>
      </c>
      <c r="B429" s="880" t="s">
        <v>715</v>
      </c>
      <c r="C429" s="943">
        <v>4701</v>
      </c>
      <c r="D429" s="848"/>
      <c r="E429" s="836"/>
    </row>
    <row r="430" spans="1:5" ht="15" customHeight="1" x14ac:dyDescent="0.25">
      <c r="A430" s="855">
        <v>9.1</v>
      </c>
      <c r="B430" s="856" t="s">
        <v>715</v>
      </c>
      <c r="C430" s="863">
        <v>4705</v>
      </c>
      <c r="D430" s="848"/>
      <c r="E430" s="836"/>
    </row>
    <row r="431" spans="1:5" ht="15" customHeight="1" x14ac:dyDescent="0.25">
      <c r="A431" s="855">
        <v>9.1</v>
      </c>
      <c r="B431" s="856" t="s">
        <v>717</v>
      </c>
      <c r="C431" s="862" t="s">
        <v>763</v>
      </c>
      <c r="D431" s="848"/>
      <c r="E431" s="836"/>
    </row>
    <row r="432" spans="1:5" ht="15" customHeight="1" x14ac:dyDescent="0.25">
      <c r="A432" s="855">
        <v>9.1</v>
      </c>
      <c r="B432" s="856" t="s">
        <v>717</v>
      </c>
      <c r="C432" s="862" t="s">
        <v>764</v>
      </c>
      <c r="D432" s="848"/>
      <c r="E432" s="836"/>
    </row>
    <row r="433" spans="1:5" ht="15" customHeight="1" x14ac:dyDescent="0.25">
      <c r="A433" s="845">
        <v>9.1</v>
      </c>
      <c r="B433" s="846" t="s">
        <v>572</v>
      </c>
      <c r="C433" s="907" t="s">
        <v>763</v>
      </c>
      <c r="D433" s="848"/>
      <c r="E433" s="836"/>
    </row>
    <row r="434" spans="1:5" ht="15" customHeight="1" x14ac:dyDescent="0.25">
      <c r="A434" s="911">
        <v>9.1</v>
      </c>
      <c r="B434" s="895" t="s">
        <v>572</v>
      </c>
      <c r="C434" s="896" t="s">
        <v>764</v>
      </c>
      <c r="D434" s="848"/>
      <c r="E434" s="836"/>
    </row>
    <row r="435" spans="1:5" ht="15" customHeight="1" x14ac:dyDescent="0.25">
      <c r="A435" s="845">
        <v>9.1</v>
      </c>
      <c r="B435" s="846" t="s">
        <v>267</v>
      </c>
      <c r="C435" s="925">
        <v>4701</v>
      </c>
      <c r="D435" s="848"/>
      <c r="E435" s="836"/>
    </row>
    <row r="436" spans="1:5" ht="15.75" customHeight="1" x14ac:dyDescent="0.25">
      <c r="A436" s="919">
        <v>9.1</v>
      </c>
      <c r="B436" s="903" t="s">
        <v>267</v>
      </c>
      <c r="C436" s="917">
        <v>4705</v>
      </c>
      <c r="D436" s="848"/>
      <c r="E436" s="836"/>
    </row>
    <row r="437" spans="1:5" ht="15.75" customHeight="1" x14ac:dyDescent="0.25">
      <c r="A437" s="944">
        <v>9.1999999999999993</v>
      </c>
      <c r="B437" s="880" t="s">
        <v>715</v>
      </c>
      <c r="C437" s="943">
        <v>4703</v>
      </c>
      <c r="D437" s="848"/>
      <c r="E437" s="836"/>
    </row>
    <row r="438" spans="1:5" ht="15" customHeight="1" x14ac:dyDescent="0.25">
      <c r="A438" s="855">
        <v>9.1999999999999993</v>
      </c>
      <c r="B438" s="856" t="s">
        <v>715</v>
      </c>
      <c r="C438" s="863">
        <v>4704</v>
      </c>
      <c r="D438" s="848"/>
      <c r="E438" s="836"/>
    </row>
    <row r="439" spans="1:5" ht="15" customHeight="1" x14ac:dyDescent="0.25">
      <c r="A439" s="845">
        <v>9.1999999999999993</v>
      </c>
      <c r="B439" s="846" t="s">
        <v>717</v>
      </c>
      <c r="C439" s="925">
        <v>4703</v>
      </c>
      <c r="D439" s="848"/>
      <c r="E439" s="836"/>
    </row>
    <row r="440" spans="1:5" ht="15" customHeight="1" x14ac:dyDescent="0.25">
      <c r="A440" s="849">
        <v>9.1999999999999993</v>
      </c>
      <c r="B440" s="850" t="s">
        <v>717</v>
      </c>
      <c r="C440" s="916">
        <v>4704</v>
      </c>
      <c r="D440" s="848"/>
      <c r="E440" s="836"/>
    </row>
    <row r="441" spans="1:5" ht="15" customHeight="1" x14ac:dyDescent="0.25">
      <c r="A441" s="849">
        <v>9.1999999999999993</v>
      </c>
      <c r="B441" s="850" t="s">
        <v>572</v>
      </c>
      <c r="C441" s="916">
        <v>4703</v>
      </c>
      <c r="D441" s="848"/>
      <c r="E441" s="836"/>
    </row>
    <row r="442" spans="1:5" ht="15" customHeight="1" x14ac:dyDescent="0.25">
      <c r="A442" s="849">
        <v>9.1999999999999993</v>
      </c>
      <c r="B442" s="850" t="s">
        <v>572</v>
      </c>
      <c r="C442" s="916">
        <v>4704</v>
      </c>
      <c r="D442" s="848"/>
      <c r="E442" s="836"/>
    </row>
    <row r="443" spans="1:5" ht="15" customHeight="1" x14ac:dyDescent="0.25">
      <c r="A443" s="849">
        <v>9.1999999999999993</v>
      </c>
      <c r="B443" s="850" t="s">
        <v>267</v>
      </c>
      <c r="C443" s="916">
        <v>4703</v>
      </c>
      <c r="D443" s="848"/>
      <c r="E443" s="836"/>
    </row>
    <row r="444" spans="1:5" ht="15.75" customHeight="1" x14ac:dyDescent="0.25">
      <c r="A444" s="919">
        <v>9.1999999999999993</v>
      </c>
      <c r="B444" s="903" t="s">
        <v>267</v>
      </c>
      <c r="C444" s="917">
        <v>4704</v>
      </c>
      <c r="D444" s="848"/>
      <c r="E444" s="836"/>
    </row>
    <row r="445" spans="1:5" ht="15.75" customHeight="1" x14ac:dyDescent="0.25">
      <c r="A445" s="879" t="s">
        <v>141</v>
      </c>
      <c r="B445" s="880" t="s">
        <v>715</v>
      </c>
      <c r="C445" s="943">
        <v>4703</v>
      </c>
      <c r="D445" s="848"/>
      <c r="E445" s="836"/>
    </row>
    <row r="446" spans="1:5" ht="15" customHeight="1" x14ac:dyDescent="0.25">
      <c r="A446" s="897" t="s">
        <v>141</v>
      </c>
      <c r="B446" s="846" t="s">
        <v>717</v>
      </c>
      <c r="C446" s="924">
        <v>4703</v>
      </c>
      <c r="D446" s="848"/>
      <c r="E446" s="836"/>
    </row>
    <row r="447" spans="1:5" ht="15" customHeight="1" x14ac:dyDescent="0.25">
      <c r="A447" s="891" t="s">
        <v>141</v>
      </c>
      <c r="B447" s="850" t="s">
        <v>572</v>
      </c>
      <c r="C447" s="924">
        <v>4703</v>
      </c>
      <c r="D447" s="848"/>
      <c r="E447" s="836"/>
    </row>
    <row r="448" spans="1:5" ht="15.75" customHeight="1" x14ac:dyDescent="0.25">
      <c r="A448" s="902" t="s">
        <v>141</v>
      </c>
      <c r="B448" s="903" t="s">
        <v>267</v>
      </c>
      <c r="C448" s="931">
        <v>4703</v>
      </c>
      <c r="D448" s="848"/>
      <c r="E448" s="836"/>
    </row>
    <row r="449" spans="1:5" ht="15.75" customHeight="1" x14ac:dyDescent="0.25">
      <c r="A449" s="879" t="s">
        <v>143</v>
      </c>
      <c r="B449" s="880" t="s">
        <v>715</v>
      </c>
      <c r="C449" s="943">
        <v>470321</v>
      </c>
      <c r="D449" s="848"/>
      <c r="E449" s="836"/>
    </row>
    <row r="450" spans="1:5" ht="15" customHeight="1" x14ac:dyDescent="0.25">
      <c r="A450" s="860" t="s">
        <v>143</v>
      </c>
      <c r="B450" s="856" t="s">
        <v>715</v>
      </c>
      <c r="C450" s="863">
        <v>470329</v>
      </c>
      <c r="D450" s="848"/>
      <c r="E450" s="836"/>
    </row>
    <row r="451" spans="1:5" ht="15" customHeight="1" x14ac:dyDescent="0.25">
      <c r="A451" s="897" t="s">
        <v>143</v>
      </c>
      <c r="B451" s="846" t="s">
        <v>717</v>
      </c>
      <c r="C451" s="907" t="s">
        <v>765</v>
      </c>
      <c r="D451" s="848"/>
      <c r="E451" s="836"/>
    </row>
    <row r="452" spans="1:5" ht="15" customHeight="1" x14ac:dyDescent="0.25">
      <c r="A452" s="891" t="s">
        <v>143</v>
      </c>
      <c r="B452" s="850" t="s">
        <v>717</v>
      </c>
      <c r="C452" s="893" t="s">
        <v>766</v>
      </c>
      <c r="D452" s="848"/>
      <c r="E452" s="836"/>
    </row>
    <row r="453" spans="1:5" ht="15" customHeight="1" x14ac:dyDescent="0.25">
      <c r="A453" s="891" t="s">
        <v>143</v>
      </c>
      <c r="B453" s="850" t="s">
        <v>572</v>
      </c>
      <c r="C453" s="893" t="s">
        <v>765</v>
      </c>
      <c r="D453" s="848"/>
      <c r="E453" s="836"/>
    </row>
    <row r="454" spans="1:5" ht="15" customHeight="1" x14ac:dyDescent="0.25">
      <c r="A454" s="891" t="s">
        <v>143</v>
      </c>
      <c r="B454" s="850" t="s">
        <v>572</v>
      </c>
      <c r="C454" s="893" t="s">
        <v>766</v>
      </c>
      <c r="D454" s="848"/>
      <c r="E454" s="836"/>
    </row>
    <row r="455" spans="1:5" ht="15" customHeight="1" x14ac:dyDescent="0.25">
      <c r="A455" s="891" t="s">
        <v>143</v>
      </c>
      <c r="B455" s="850" t="s">
        <v>267</v>
      </c>
      <c r="C455" s="916">
        <v>470321</v>
      </c>
      <c r="D455" s="848"/>
      <c r="E455" s="836"/>
    </row>
    <row r="456" spans="1:5" ht="15.75" customHeight="1" x14ac:dyDescent="0.25">
      <c r="A456" s="902" t="s">
        <v>143</v>
      </c>
      <c r="B456" s="903" t="s">
        <v>267</v>
      </c>
      <c r="C456" s="904" t="s">
        <v>766</v>
      </c>
      <c r="D456" s="848"/>
      <c r="E456" s="836"/>
    </row>
    <row r="457" spans="1:5" ht="15.75" customHeight="1" x14ac:dyDescent="0.25">
      <c r="A457" s="882" t="s">
        <v>145</v>
      </c>
      <c r="B457" s="945" t="s">
        <v>715</v>
      </c>
      <c r="C457" s="923">
        <v>4704</v>
      </c>
      <c r="D457" s="848"/>
      <c r="E457" s="836"/>
    </row>
    <row r="458" spans="1:5" ht="15" customHeight="1" x14ac:dyDescent="0.25">
      <c r="A458" s="891" t="s">
        <v>145</v>
      </c>
      <c r="B458" s="850" t="s">
        <v>717</v>
      </c>
      <c r="C458" s="925">
        <v>4704</v>
      </c>
      <c r="D458" s="848"/>
      <c r="E458" s="836"/>
    </row>
    <row r="459" spans="1:5" ht="15" customHeight="1" x14ac:dyDescent="0.25">
      <c r="A459" s="891" t="s">
        <v>145</v>
      </c>
      <c r="B459" s="850" t="s">
        <v>572</v>
      </c>
      <c r="C459" s="916">
        <v>4704</v>
      </c>
      <c r="D459" s="848"/>
      <c r="E459" s="836"/>
    </row>
    <row r="460" spans="1:5" ht="15.75" customHeight="1" x14ac:dyDescent="0.25">
      <c r="A460" s="902" t="s">
        <v>145</v>
      </c>
      <c r="B460" s="903" t="s">
        <v>267</v>
      </c>
      <c r="C460" s="917">
        <v>4704</v>
      </c>
      <c r="D460" s="848"/>
      <c r="E460" s="836"/>
    </row>
    <row r="461" spans="1:5" ht="15.75" customHeight="1" x14ac:dyDescent="0.25">
      <c r="A461" s="921">
        <v>9.3000000000000007</v>
      </c>
      <c r="B461" s="922" t="s">
        <v>715</v>
      </c>
      <c r="C461" s="923">
        <v>4702</v>
      </c>
      <c r="D461" s="848"/>
      <c r="E461" s="836"/>
    </row>
    <row r="462" spans="1:5" ht="15" customHeight="1" x14ac:dyDescent="0.25">
      <c r="A462" s="845">
        <v>9.3000000000000007</v>
      </c>
      <c r="B462" s="846" t="s">
        <v>717</v>
      </c>
      <c r="C462" s="907" t="s">
        <v>767</v>
      </c>
      <c r="D462" s="848"/>
      <c r="E462" s="836"/>
    </row>
    <row r="463" spans="1:5" ht="15" customHeight="1" x14ac:dyDescent="0.25">
      <c r="A463" s="849">
        <v>9.3000000000000007</v>
      </c>
      <c r="B463" s="850" t="s">
        <v>572</v>
      </c>
      <c r="C463" s="893" t="s">
        <v>767</v>
      </c>
      <c r="D463" s="848"/>
      <c r="E463" s="836"/>
    </row>
    <row r="464" spans="1:5" ht="15.75" customHeight="1" x14ac:dyDescent="0.25">
      <c r="A464" s="919">
        <v>9.3000000000000007</v>
      </c>
      <c r="B464" s="903" t="s">
        <v>267</v>
      </c>
      <c r="C464" s="904" t="s">
        <v>767</v>
      </c>
      <c r="D464" s="848"/>
      <c r="E464" s="836"/>
    </row>
    <row r="465" spans="1:5" ht="15.75" customHeight="1" x14ac:dyDescent="0.25">
      <c r="A465" s="944">
        <v>10</v>
      </c>
      <c r="B465" s="946" t="s">
        <v>715</v>
      </c>
      <c r="C465" s="923">
        <v>4706</v>
      </c>
      <c r="D465" s="848"/>
      <c r="E465" s="836"/>
    </row>
    <row r="466" spans="1:5" ht="15" customHeight="1" x14ac:dyDescent="0.25">
      <c r="A466" s="845">
        <v>10</v>
      </c>
      <c r="B466" s="846" t="s">
        <v>717</v>
      </c>
      <c r="C466" s="947">
        <v>4706</v>
      </c>
      <c r="D466" s="848"/>
      <c r="E466" s="836"/>
    </row>
    <row r="467" spans="1:5" ht="15" customHeight="1" x14ac:dyDescent="0.25">
      <c r="A467" s="849">
        <v>10</v>
      </c>
      <c r="B467" s="850" t="s">
        <v>572</v>
      </c>
      <c r="C467" s="916">
        <v>4706</v>
      </c>
      <c r="D467" s="848"/>
      <c r="E467" s="836"/>
    </row>
    <row r="468" spans="1:5" ht="15.75" customHeight="1" x14ac:dyDescent="0.25">
      <c r="A468" s="919">
        <v>10</v>
      </c>
      <c r="B468" s="903" t="s">
        <v>267</v>
      </c>
      <c r="C468" s="917">
        <v>4706</v>
      </c>
      <c r="D468" s="848"/>
      <c r="E468" s="836"/>
    </row>
    <row r="469" spans="1:5" ht="15.75" customHeight="1" x14ac:dyDescent="0.25">
      <c r="A469" s="921">
        <v>10.1</v>
      </c>
      <c r="B469" s="922" t="s">
        <v>715</v>
      </c>
      <c r="C469" s="948">
        <v>470610</v>
      </c>
      <c r="D469" s="848"/>
      <c r="E469" s="836"/>
    </row>
    <row r="470" spans="1:5" ht="15" customHeight="1" x14ac:dyDescent="0.25">
      <c r="A470" s="913">
        <v>10.1</v>
      </c>
      <c r="B470" s="912" t="s">
        <v>715</v>
      </c>
      <c r="C470" s="851">
        <v>470691</v>
      </c>
      <c r="D470" s="848"/>
      <c r="E470" s="836"/>
    </row>
    <row r="471" spans="1:5" ht="15" customHeight="1" x14ac:dyDescent="0.25">
      <c r="A471" s="913">
        <v>10.1</v>
      </c>
      <c r="B471" s="912" t="s">
        <v>715</v>
      </c>
      <c r="C471" s="851">
        <v>470692</v>
      </c>
      <c r="D471" s="848"/>
      <c r="E471" s="836"/>
    </row>
    <row r="472" spans="1:5" ht="15" customHeight="1" x14ac:dyDescent="0.25">
      <c r="A472" s="913">
        <v>10.1</v>
      </c>
      <c r="B472" s="912" t="s">
        <v>715</v>
      </c>
      <c r="C472" s="851">
        <v>470693</v>
      </c>
      <c r="D472" s="848"/>
      <c r="E472" s="836"/>
    </row>
    <row r="473" spans="1:5" ht="15" customHeight="1" x14ac:dyDescent="0.25">
      <c r="A473" s="845">
        <v>10.1</v>
      </c>
      <c r="B473" s="846" t="s">
        <v>717</v>
      </c>
      <c r="C473" s="949" t="s">
        <v>768</v>
      </c>
      <c r="D473" s="848"/>
      <c r="E473" s="836"/>
    </row>
    <row r="474" spans="1:5" ht="15" customHeight="1" x14ac:dyDescent="0.25">
      <c r="A474" s="849">
        <v>10.1</v>
      </c>
      <c r="B474" s="850" t="s">
        <v>717</v>
      </c>
      <c r="C474" s="893" t="s">
        <v>769</v>
      </c>
      <c r="D474" s="848"/>
      <c r="E474" s="836"/>
    </row>
    <row r="475" spans="1:5" ht="15" customHeight="1" x14ac:dyDescent="0.25">
      <c r="A475" s="849">
        <v>10.1</v>
      </c>
      <c r="B475" s="850" t="s">
        <v>717</v>
      </c>
      <c r="C475" s="893" t="s">
        <v>770</v>
      </c>
      <c r="D475" s="848"/>
      <c r="E475" s="836"/>
    </row>
    <row r="476" spans="1:5" ht="15" customHeight="1" x14ac:dyDescent="0.25">
      <c r="A476" s="849">
        <v>10.1</v>
      </c>
      <c r="B476" s="850" t="s">
        <v>717</v>
      </c>
      <c r="C476" s="893" t="s">
        <v>771</v>
      </c>
      <c r="D476" s="848"/>
      <c r="E476" s="836"/>
    </row>
    <row r="477" spans="1:5" ht="15" customHeight="1" x14ac:dyDescent="0.25">
      <c r="A477" s="849">
        <v>10.1</v>
      </c>
      <c r="B477" s="850" t="s">
        <v>717</v>
      </c>
      <c r="C477" s="893" t="s">
        <v>772</v>
      </c>
      <c r="D477" s="848"/>
      <c r="E477" s="836"/>
    </row>
    <row r="478" spans="1:5" ht="15" customHeight="1" x14ac:dyDescent="0.25">
      <c r="A478" s="849">
        <v>10.1</v>
      </c>
      <c r="B478" s="850" t="s">
        <v>572</v>
      </c>
      <c r="C478" s="893" t="s">
        <v>768</v>
      </c>
      <c r="D478" s="848"/>
      <c r="E478" s="836"/>
    </row>
    <row r="479" spans="1:5" ht="15" customHeight="1" x14ac:dyDescent="0.25">
      <c r="A479" s="849">
        <v>10.1</v>
      </c>
      <c r="B479" s="850" t="s">
        <v>572</v>
      </c>
      <c r="C479" s="893" t="s">
        <v>769</v>
      </c>
      <c r="D479" s="848"/>
      <c r="E479" s="836"/>
    </row>
    <row r="480" spans="1:5" ht="15" customHeight="1" x14ac:dyDescent="0.25">
      <c r="A480" s="849">
        <v>10.1</v>
      </c>
      <c r="B480" s="850" t="s">
        <v>572</v>
      </c>
      <c r="C480" s="893" t="s">
        <v>770</v>
      </c>
      <c r="D480" s="848"/>
      <c r="E480" s="836"/>
    </row>
    <row r="481" spans="1:5" ht="15" customHeight="1" x14ac:dyDescent="0.25">
      <c r="A481" s="849">
        <v>10.1</v>
      </c>
      <c r="B481" s="850" t="s">
        <v>572</v>
      </c>
      <c r="C481" s="893" t="s">
        <v>771</v>
      </c>
      <c r="D481" s="848"/>
      <c r="E481" s="836"/>
    </row>
    <row r="482" spans="1:5" ht="15" customHeight="1" x14ac:dyDescent="0.25">
      <c r="A482" s="849">
        <v>10.1</v>
      </c>
      <c r="B482" s="850" t="s">
        <v>572</v>
      </c>
      <c r="C482" s="893" t="s">
        <v>772</v>
      </c>
      <c r="D482" s="848"/>
      <c r="E482" s="836"/>
    </row>
    <row r="483" spans="1:5" ht="15" customHeight="1" x14ac:dyDescent="0.25">
      <c r="A483" s="849">
        <v>10.1</v>
      </c>
      <c r="B483" s="850" t="s">
        <v>267</v>
      </c>
      <c r="C483" s="916">
        <v>470610</v>
      </c>
      <c r="D483" s="848"/>
      <c r="E483" s="836"/>
    </row>
    <row r="484" spans="1:5" ht="15" customHeight="1" x14ac:dyDescent="0.25">
      <c r="A484" s="849">
        <v>10.1</v>
      </c>
      <c r="B484" s="850" t="s">
        <v>267</v>
      </c>
      <c r="C484" s="916">
        <v>470630</v>
      </c>
      <c r="D484" s="848"/>
      <c r="E484" s="836"/>
    </row>
    <row r="485" spans="1:5" ht="15" customHeight="1" x14ac:dyDescent="0.25">
      <c r="A485" s="849">
        <v>10.1</v>
      </c>
      <c r="B485" s="850" t="s">
        <v>267</v>
      </c>
      <c r="C485" s="916">
        <v>470691</v>
      </c>
      <c r="D485" s="848"/>
      <c r="E485" s="836"/>
    </row>
    <row r="486" spans="1:5" ht="15" customHeight="1" x14ac:dyDescent="0.25">
      <c r="A486" s="849">
        <v>10.1</v>
      </c>
      <c r="B486" s="850" t="s">
        <v>267</v>
      </c>
      <c r="C486" s="916">
        <v>470692</v>
      </c>
      <c r="D486" s="848"/>
      <c r="E486" s="836"/>
    </row>
    <row r="487" spans="1:5" ht="15.75" customHeight="1" x14ac:dyDescent="0.25">
      <c r="A487" s="919">
        <v>10.1</v>
      </c>
      <c r="B487" s="903" t="s">
        <v>267</v>
      </c>
      <c r="C487" s="904" t="s">
        <v>772</v>
      </c>
      <c r="D487" s="848"/>
      <c r="E487" s="836"/>
    </row>
    <row r="488" spans="1:5" ht="15.75" customHeight="1" x14ac:dyDescent="0.25">
      <c r="A488" s="921">
        <v>10.199999999999999</v>
      </c>
      <c r="B488" s="922" t="s">
        <v>715</v>
      </c>
      <c r="C488" s="948">
        <v>470620</v>
      </c>
      <c r="D488" s="848"/>
      <c r="E488" s="836"/>
    </row>
    <row r="489" spans="1:5" ht="15" customHeight="1" x14ac:dyDescent="0.25">
      <c r="A489" s="913">
        <v>10.199999999999999</v>
      </c>
      <c r="B489" s="912" t="s">
        <v>717</v>
      </c>
      <c r="C489" s="847" t="s">
        <v>773</v>
      </c>
      <c r="D489" s="848"/>
      <c r="E489" s="836"/>
    </row>
    <row r="490" spans="1:5" ht="15" customHeight="1" x14ac:dyDescent="0.25">
      <c r="A490" s="845">
        <v>10.199999999999999</v>
      </c>
      <c r="B490" s="846" t="s">
        <v>572</v>
      </c>
      <c r="C490" s="949" t="s">
        <v>773</v>
      </c>
      <c r="D490" s="848"/>
      <c r="E490" s="836"/>
    </row>
    <row r="491" spans="1:5" ht="15.75" customHeight="1" x14ac:dyDescent="0.25">
      <c r="A491" s="919">
        <v>10.199999999999999</v>
      </c>
      <c r="B491" s="903" t="s">
        <v>267</v>
      </c>
      <c r="C491" s="904" t="s">
        <v>773</v>
      </c>
      <c r="D491" s="848"/>
      <c r="E491" s="836"/>
    </row>
    <row r="492" spans="1:5" ht="15.75" customHeight="1" x14ac:dyDescent="0.25">
      <c r="A492" s="921">
        <v>11</v>
      </c>
      <c r="B492" s="922" t="s">
        <v>715</v>
      </c>
      <c r="C492" s="948">
        <v>4707</v>
      </c>
      <c r="D492" s="848"/>
      <c r="E492" s="836"/>
    </row>
    <row r="493" spans="1:5" ht="15" customHeight="1" x14ac:dyDescent="0.25">
      <c r="A493" s="913">
        <v>11</v>
      </c>
      <c r="B493" s="912" t="s">
        <v>717</v>
      </c>
      <c r="C493" s="847" t="s">
        <v>774</v>
      </c>
      <c r="D493" s="848"/>
      <c r="E493" s="836"/>
    </row>
    <row r="494" spans="1:5" ht="15" customHeight="1" x14ac:dyDescent="0.25">
      <c r="A494" s="845">
        <v>11</v>
      </c>
      <c r="B494" s="846" t="s">
        <v>572</v>
      </c>
      <c r="C494" s="949" t="s">
        <v>774</v>
      </c>
      <c r="D494" s="848"/>
      <c r="E494" s="836"/>
    </row>
    <row r="495" spans="1:5" ht="15.75" customHeight="1" x14ac:dyDescent="0.25">
      <c r="A495" s="919">
        <v>11</v>
      </c>
      <c r="B495" s="903" t="s">
        <v>267</v>
      </c>
      <c r="C495" s="904" t="s">
        <v>774</v>
      </c>
      <c r="D495" s="848"/>
      <c r="E495" s="836"/>
    </row>
    <row r="496" spans="1:5" ht="15.75" customHeight="1" x14ac:dyDescent="0.25">
      <c r="A496" s="944">
        <v>12</v>
      </c>
      <c r="B496" s="880" t="s">
        <v>715</v>
      </c>
      <c r="C496" s="943">
        <v>4801</v>
      </c>
      <c r="D496" s="848"/>
      <c r="E496" s="836"/>
    </row>
    <row r="497" spans="1:5" ht="15" customHeight="1" x14ac:dyDescent="0.25">
      <c r="A497" s="855">
        <v>12</v>
      </c>
      <c r="B497" s="856" t="s">
        <v>715</v>
      </c>
      <c r="C497" s="863">
        <v>4802</v>
      </c>
      <c r="D497" s="848"/>
      <c r="E497" s="836"/>
    </row>
    <row r="498" spans="1:5" ht="15" customHeight="1" x14ac:dyDescent="0.25">
      <c r="A498" s="855">
        <v>12</v>
      </c>
      <c r="B498" s="856" t="s">
        <v>715</v>
      </c>
      <c r="C498" s="863">
        <v>4803</v>
      </c>
      <c r="D498" s="848"/>
      <c r="E498" s="836"/>
    </row>
    <row r="499" spans="1:5" ht="15" customHeight="1" x14ac:dyDescent="0.25">
      <c r="A499" s="855">
        <v>12</v>
      </c>
      <c r="B499" s="856" t="s">
        <v>715</v>
      </c>
      <c r="C499" s="863">
        <v>4804</v>
      </c>
      <c r="D499" s="848"/>
      <c r="E499" s="836"/>
    </row>
    <row r="500" spans="1:5" ht="15" customHeight="1" x14ac:dyDescent="0.25">
      <c r="A500" s="855">
        <v>12</v>
      </c>
      <c r="B500" s="856" t="s">
        <v>715</v>
      </c>
      <c r="C500" s="863">
        <v>4805</v>
      </c>
      <c r="D500" s="848"/>
      <c r="E500" s="836"/>
    </row>
    <row r="501" spans="1:5" ht="15" customHeight="1" x14ac:dyDescent="0.25">
      <c r="A501" s="855">
        <v>12</v>
      </c>
      <c r="B501" s="856" t="s">
        <v>715</v>
      </c>
      <c r="C501" s="863">
        <v>4806</v>
      </c>
      <c r="D501" s="848"/>
      <c r="E501" s="836"/>
    </row>
    <row r="502" spans="1:5" ht="15" customHeight="1" x14ac:dyDescent="0.25">
      <c r="A502" s="855">
        <v>12</v>
      </c>
      <c r="B502" s="856" t="s">
        <v>715</v>
      </c>
      <c r="C502" s="863">
        <v>4808</v>
      </c>
      <c r="D502" s="848"/>
      <c r="E502" s="836"/>
    </row>
    <row r="503" spans="1:5" ht="15" customHeight="1" x14ac:dyDescent="0.25">
      <c r="A503" s="855">
        <v>12</v>
      </c>
      <c r="B503" s="856" t="s">
        <v>715</v>
      </c>
      <c r="C503" s="863">
        <v>4809</v>
      </c>
      <c r="D503" s="848"/>
      <c r="E503" s="836"/>
    </row>
    <row r="504" spans="1:5" ht="15" customHeight="1" x14ac:dyDescent="0.25">
      <c r="A504" s="855">
        <v>12</v>
      </c>
      <c r="B504" s="856" t="s">
        <v>715</v>
      </c>
      <c r="C504" s="863">
        <v>4810</v>
      </c>
      <c r="D504" s="848"/>
      <c r="E504" s="836"/>
    </row>
    <row r="505" spans="1:5" ht="15" customHeight="1" x14ac:dyDescent="0.25">
      <c r="A505" s="855">
        <v>12</v>
      </c>
      <c r="B505" s="856" t="s">
        <v>715</v>
      </c>
      <c r="C505" s="863">
        <v>481151</v>
      </c>
      <c r="D505" s="848"/>
      <c r="E505" s="836"/>
    </row>
    <row r="506" spans="1:5" ht="15" customHeight="1" x14ac:dyDescent="0.25">
      <c r="A506" s="855">
        <v>12</v>
      </c>
      <c r="B506" s="856" t="s">
        <v>715</v>
      </c>
      <c r="C506" s="863">
        <v>481159</v>
      </c>
      <c r="D506" s="848"/>
      <c r="E506" s="836"/>
    </row>
    <row r="507" spans="1:5" ht="15" customHeight="1" x14ac:dyDescent="0.25">
      <c r="A507" s="855">
        <v>12</v>
      </c>
      <c r="B507" s="856" t="s">
        <v>715</v>
      </c>
      <c r="C507" s="863">
        <v>4812</v>
      </c>
      <c r="D507" s="848"/>
      <c r="E507" s="836"/>
    </row>
    <row r="508" spans="1:5" ht="15" customHeight="1" x14ac:dyDescent="0.25">
      <c r="A508" s="855">
        <v>12</v>
      </c>
      <c r="B508" s="856" t="s">
        <v>715</v>
      </c>
      <c r="C508" s="863">
        <v>4813</v>
      </c>
      <c r="D508" s="848"/>
      <c r="E508" s="836"/>
    </row>
    <row r="509" spans="1:5" ht="15" customHeight="1" x14ac:dyDescent="0.25">
      <c r="A509" s="913">
        <v>12</v>
      </c>
      <c r="B509" s="912" t="s">
        <v>717</v>
      </c>
      <c r="C509" s="847" t="s">
        <v>775</v>
      </c>
      <c r="D509" s="848"/>
      <c r="E509" s="836"/>
    </row>
    <row r="510" spans="1:5" ht="15" customHeight="1" x14ac:dyDescent="0.25">
      <c r="A510" s="855">
        <v>12</v>
      </c>
      <c r="B510" s="856" t="s">
        <v>717</v>
      </c>
      <c r="C510" s="863">
        <v>4802</v>
      </c>
      <c r="D510" s="848"/>
      <c r="E510" s="836"/>
    </row>
    <row r="511" spans="1:5" ht="15" customHeight="1" x14ac:dyDescent="0.25">
      <c r="A511" s="855">
        <v>12</v>
      </c>
      <c r="B511" s="856" t="s">
        <v>717</v>
      </c>
      <c r="C511" s="862" t="s">
        <v>776</v>
      </c>
      <c r="D511" s="848"/>
      <c r="E511" s="836"/>
    </row>
    <row r="512" spans="1:5" ht="15" customHeight="1" x14ac:dyDescent="0.25">
      <c r="A512" s="855">
        <v>12</v>
      </c>
      <c r="B512" s="856" t="s">
        <v>717</v>
      </c>
      <c r="C512" s="863">
        <v>4804</v>
      </c>
      <c r="D512" s="848"/>
      <c r="E512" s="836"/>
    </row>
    <row r="513" spans="1:5" ht="15" customHeight="1" x14ac:dyDescent="0.25">
      <c r="A513" s="855">
        <v>12</v>
      </c>
      <c r="B513" s="856" t="s">
        <v>717</v>
      </c>
      <c r="C513" s="863">
        <v>4805</v>
      </c>
      <c r="D513" s="848"/>
      <c r="E513" s="836"/>
    </row>
    <row r="514" spans="1:5" ht="15" customHeight="1" x14ac:dyDescent="0.25">
      <c r="A514" s="855">
        <v>12</v>
      </c>
      <c r="B514" s="856" t="s">
        <v>717</v>
      </c>
      <c r="C514" s="863">
        <v>4806</v>
      </c>
      <c r="D514" s="848"/>
      <c r="E514" s="836"/>
    </row>
    <row r="515" spans="1:5" ht="15" customHeight="1" x14ac:dyDescent="0.25">
      <c r="A515" s="855">
        <v>12</v>
      </c>
      <c r="B515" s="856" t="s">
        <v>717</v>
      </c>
      <c r="C515" s="862" t="s">
        <v>777</v>
      </c>
      <c r="D515" s="848"/>
      <c r="E515" s="836"/>
    </row>
    <row r="516" spans="1:5" ht="15" customHeight="1" x14ac:dyDescent="0.25">
      <c r="A516" s="855">
        <v>12</v>
      </c>
      <c r="B516" s="856" t="s">
        <v>717</v>
      </c>
      <c r="C516" s="863">
        <v>4809</v>
      </c>
      <c r="D516" s="848"/>
      <c r="E516" s="836"/>
    </row>
    <row r="517" spans="1:5" ht="15" customHeight="1" x14ac:dyDescent="0.25">
      <c r="A517" s="855">
        <v>12</v>
      </c>
      <c r="B517" s="856" t="s">
        <v>717</v>
      </c>
      <c r="C517" s="863">
        <v>4810</v>
      </c>
      <c r="D517" s="848"/>
      <c r="E517" s="836"/>
    </row>
    <row r="518" spans="1:5" ht="15" customHeight="1" x14ac:dyDescent="0.25">
      <c r="A518" s="855">
        <v>12</v>
      </c>
      <c r="B518" s="856" t="s">
        <v>717</v>
      </c>
      <c r="C518" s="862" t="s">
        <v>778</v>
      </c>
      <c r="D518" s="848"/>
      <c r="E518" s="836"/>
    </row>
    <row r="519" spans="1:5" ht="15" customHeight="1" x14ac:dyDescent="0.25">
      <c r="A519" s="855">
        <v>12</v>
      </c>
      <c r="B519" s="856" t="s">
        <v>717</v>
      </c>
      <c r="C519" s="862" t="s">
        <v>779</v>
      </c>
      <c r="D519" s="848"/>
      <c r="E519" s="836"/>
    </row>
    <row r="520" spans="1:5" ht="15" customHeight="1" x14ac:dyDescent="0.25">
      <c r="A520" s="855">
        <v>12</v>
      </c>
      <c r="B520" s="856" t="s">
        <v>717</v>
      </c>
      <c r="C520" s="862" t="s">
        <v>780</v>
      </c>
      <c r="D520" s="848"/>
      <c r="E520" s="836"/>
    </row>
    <row r="521" spans="1:5" ht="15" customHeight="1" x14ac:dyDescent="0.25">
      <c r="A521" s="855">
        <v>12</v>
      </c>
      <c r="B521" s="856" t="s">
        <v>717</v>
      </c>
      <c r="C521" s="862" t="s">
        <v>781</v>
      </c>
      <c r="D521" s="848"/>
      <c r="E521" s="836"/>
    </row>
    <row r="522" spans="1:5" ht="15" customHeight="1" x14ac:dyDescent="0.25">
      <c r="A522" s="855">
        <v>12</v>
      </c>
      <c r="B522" s="856" t="s">
        <v>572</v>
      </c>
      <c r="C522" s="862" t="s">
        <v>775</v>
      </c>
      <c r="D522" s="848"/>
      <c r="E522" s="836"/>
    </row>
    <row r="523" spans="1:5" ht="15" customHeight="1" x14ac:dyDescent="0.25">
      <c r="A523" s="855">
        <v>12</v>
      </c>
      <c r="B523" s="856" t="s">
        <v>572</v>
      </c>
      <c r="C523" s="863">
        <v>4802</v>
      </c>
      <c r="D523" s="848"/>
      <c r="E523" s="836"/>
    </row>
    <row r="524" spans="1:5" ht="15" customHeight="1" x14ac:dyDescent="0.25">
      <c r="A524" s="855">
        <v>12</v>
      </c>
      <c r="B524" s="856" t="s">
        <v>572</v>
      </c>
      <c r="C524" s="862" t="s">
        <v>776</v>
      </c>
      <c r="D524" s="848"/>
      <c r="E524" s="836"/>
    </row>
    <row r="525" spans="1:5" ht="15" customHeight="1" x14ac:dyDescent="0.25">
      <c r="A525" s="855">
        <v>12</v>
      </c>
      <c r="B525" s="856" t="s">
        <v>572</v>
      </c>
      <c r="C525" s="863">
        <v>4804</v>
      </c>
      <c r="D525" s="848"/>
      <c r="E525" s="836"/>
    </row>
    <row r="526" spans="1:5" ht="15" customHeight="1" x14ac:dyDescent="0.25">
      <c r="A526" s="855">
        <v>12</v>
      </c>
      <c r="B526" s="856" t="s">
        <v>572</v>
      </c>
      <c r="C526" s="863">
        <v>4805</v>
      </c>
      <c r="D526" s="848"/>
      <c r="E526" s="836"/>
    </row>
    <row r="527" spans="1:5" ht="15" customHeight="1" x14ac:dyDescent="0.25">
      <c r="A527" s="855">
        <v>12</v>
      </c>
      <c r="B527" s="856" t="s">
        <v>572</v>
      </c>
      <c r="C527" s="863">
        <v>4806</v>
      </c>
      <c r="D527" s="848"/>
      <c r="E527" s="836"/>
    </row>
    <row r="528" spans="1:5" ht="15" customHeight="1" x14ac:dyDescent="0.25">
      <c r="A528" s="855">
        <v>12</v>
      </c>
      <c r="B528" s="856" t="s">
        <v>572</v>
      </c>
      <c r="C528" s="862" t="s">
        <v>777</v>
      </c>
      <c r="D528" s="848"/>
      <c r="E528" s="836"/>
    </row>
    <row r="529" spans="1:5" ht="15" customHeight="1" x14ac:dyDescent="0.25">
      <c r="A529" s="855">
        <v>12</v>
      </c>
      <c r="B529" s="856" t="s">
        <v>572</v>
      </c>
      <c r="C529" s="863">
        <v>4809</v>
      </c>
      <c r="D529" s="848"/>
      <c r="E529" s="836"/>
    </row>
    <row r="530" spans="1:5" ht="15" customHeight="1" x14ac:dyDescent="0.25">
      <c r="A530" s="855">
        <v>12</v>
      </c>
      <c r="B530" s="856" t="s">
        <v>572</v>
      </c>
      <c r="C530" s="863">
        <v>4810</v>
      </c>
      <c r="D530" s="848"/>
      <c r="E530" s="836"/>
    </row>
    <row r="531" spans="1:5" ht="15" customHeight="1" x14ac:dyDescent="0.25">
      <c r="A531" s="855">
        <v>12</v>
      </c>
      <c r="B531" s="856" t="s">
        <v>572</v>
      </c>
      <c r="C531" s="862" t="s">
        <v>778</v>
      </c>
      <c r="D531" s="848"/>
      <c r="E531" s="836"/>
    </row>
    <row r="532" spans="1:5" ht="15" customHeight="1" x14ac:dyDescent="0.25">
      <c r="A532" s="855">
        <v>12</v>
      </c>
      <c r="B532" s="856" t="s">
        <v>572</v>
      </c>
      <c r="C532" s="862" t="s">
        <v>779</v>
      </c>
      <c r="D532" s="848"/>
      <c r="E532" s="836"/>
    </row>
    <row r="533" spans="1:5" ht="15" customHeight="1" x14ac:dyDescent="0.25">
      <c r="A533" s="855">
        <v>12</v>
      </c>
      <c r="B533" s="856" t="s">
        <v>572</v>
      </c>
      <c r="C533" s="862" t="s">
        <v>780</v>
      </c>
      <c r="D533" s="848"/>
      <c r="E533" s="836"/>
    </row>
    <row r="534" spans="1:5" ht="15" customHeight="1" x14ac:dyDescent="0.25">
      <c r="A534" s="855">
        <v>12</v>
      </c>
      <c r="B534" s="856" t="s">
        <v>572</v>
      </c>
      <c r="C534" s="862" t="s">
        <v>781</v>
      </c>
      <c r="D534" s="848"/>
      <c r="E534" s="836"/>
    </row>
    <row r="535" spans="1:5" ht="15" customHeight="1" x14ac:dyDescent="0.25">
      <c r="A535" s="855">
        <v>12</v>
      </c>
      <c r="B535" s="856" t="s">
        <v>267</v>
      </c>
      <c r="C535" s="863">
        <v>4801</v>
      </c>
      <c r="D535" s="848"/>
      <c r="E535" s="836"/>
    </row>
    <row r="536" spans="1:5" ht="15" customHeight="1" x14ac:dyDescent="0.25">
      <c r="A536" s="855">
        <v>12</v>
      </c>
      <c r="B536" s="856" t="s">
        <v>267</v>
      </c>
      <c r="C536" s="863">
        <v>4802</v>
      </c>
      <c r="D536" s="848"/>
      <c r="E536" s="836"/>
    </row>
    <row r="537" spans="1:5" ht="15" customHeight="1" x14ac:dyDescent="0.25">
      <c r="A537" s="855">
        <v>12</v>
      </c>
      <c r="B537" s="856" t="s">
        <v>267</v>
      </c>
      <c r="C537" s="863">
        <v>4803</v>
      </c>
      <c r="D537" s="848"/>
      <c r="E537" s="836"/>
    </row>
    <row r="538" spans="1:5" ht="15" customHeight="1" x14ac:dyDescent="0.25">
      <c r="A538" s="855">
        <v>12</v>
      </c>
      <c r="B538" s="856" t="s">
        <v>267</v>
      </c>
      <c r="C538" s="863">
        <v>4804</v>
      </c>
      <c r="D538" s="848"/>
      <c r="E538" s="836"/>
    </row>
    <row r="539" spans="1:5" ht="15" customHeight="1" x14ac:dyDescent="0.25">
      <c r="A539" s="855">
        <v>12</v>
      </c>
      <c r="B539" s="856" t="s">
        <v>267</v>
      </c>
      <c r="C539" s="863">
        <v>4805</v>
      </c>
      <c r="D539" s="848"/>
      <c r="E539" s="836"/>
    </row>
    <row r="540" spans="1:5" ht="15" customHeight="1" x14ac:dyDescent="0.25">
      <c r="A540" s="855">
        <v>12</v>
      </c>
      <c r="B540" s="856" t="s">
        <v>267</v>
      </c>
      <c r="C540" s="863">
        <v>4806</v>
      </c>
      <c r="D540" s="848"/>
      <c r="E540" s="836"/>
    </row>
    <row r="541" spans="1:5" ht="15" customHeight="1" x14ac:dyDescent="0.25">
      <c r="A541" s="855">
        <v>12</v>
      </c>
      <c r="B541" s="856" t="s">
        <v>267</v>
      </c>
      <c r="C541" s="863">
        <v>4808</v>
      </c>
      <c r="D541" s="848"/>
      <c r="E541" s="836"/>
    </row>
    <row r="542" spans="1:5" ht="15" customHeight="1" x14ac:dyDescent="0.25">
      <c r="A542" s="855">
        <v>12</v>
      </c>
      <c r="B542" s="856" t="s">
        <v>267</v>
      </c>
      <c r="C542" s="863">
        <v>4809</v>
      </c>
      <c r="D542" s="848"/>
      <c r="E542" s="836"/>
    </row>
    <row r="543" spans="1:5" ht="15" customHeight="1" x14ac:dyDescent="0.25">
      <c r="A543" s="855">
        <v>12</v>
      </c>
      <c r="B543" s="856" t="s">
        <v>267</v>
      </c>
      <c r="C543" s="863">
        <v>4810</v>
      </c>
      <c r="D543" s="848"/>
      <c r="E543" s="836"/>
    </row>
    <row r="544" spans="1:5" ht="15" customHeight="1" x14ac:dyDescent="0.25">
      <c r="A544" s="855">
        <v>12</v>
      </c>
      <c r="B544" s="856" t="s">
        <v>267</v>
      </c>
      <c r="C544" s="863">
        <v>481151</v>
      </c>
      <c r="D544" s="848"/>
      <c r="E544" s="836"/>
    </row>
    <row r="545" spans="1:5" ht="15" customHeight="1" x14ac:dyDescent="0.25">
      <c r="A545" s="855">
        <v>12</v>
      </c>
      <c r="B545" s="856" t="s">
        <v>267</v>
      </c>
      <c r="C545" s="863">
        <v>481159</v>
      </c>
      <c r="D545" s="848"/>
      <c r="E545" s="836"/>
    </row>
    <row r="546" spans="1:5" ht="15" customHeight="1" x14ac:dyDescent="0.25">
      <c r="A546" s="855">
        <v>12</v>
      </c>
      <c r="B546" s="856" t="s">
        <v>267</v>
      </c>
      <c r="C546" s="863">
        <v>4812</v>
      </c>
      <c r="D546" s="848"/>
      <c r="E546" s="836"/>
    </row>
    <row r="547" spans="1:5" ht="15.75" customHeight="1" x14ac:dyDescent="0.25">
      <c r="A547" s="857">
        <v>12</v>
      </c>
      <c r="B547" s="858" t="s">
        <v>267</v>
      </c>
      <c r="C547" s="865">
        <v>4813</v>
      </c>
      <c r="D547" s="848"/>
      <c r="E547" s="836"/>
    </row>
    <row r="548" spans="1:5" ht="15.75" customHeight="1" x14ac:dyDescent="0.25">
      <c r="A548" s="944">
        <v>12.1</v>
      </c>
      <c r="B548" s="880" t="s">
        <v>715</v>
      </c>
      <c r="C548" s="943">
        <v>4801</v>
      </c>
      <c r="D548" s="848"/>
      <c r="E548" s="836"/>
    </row>
    <row r="549" spans="1:5" ht="15" customHeight="1" x14ac:dyDescent="0.25">
      <c r="A549" s="855">
        <v>12.1</v>
      </c>
      <c r="B549" s="856" t="s">
        <v>715</v>
      </c>
      <c r="C549" s="863">
        <v>480210</v>
      </c>
      <c r="D549" s="848"/>
      <c r="E549" s="836"/>
    </row>
    <row r="550" spans="1:5" ht="15" customHeight="1" x14ac:dyDescent="0.25">
      <c r="A550" s="855">
        <v>12.1</v>
      </c>
      <c r="B550" s="856" t="s">
        <v>715</v>
      </c>
      <c r="C550" s="863">
        <v>480220</v>
      </c>
      <c r="D550" s="848"/>
      <c r="E550" s="836"/>
    </row>
    <row r="551" spans="1:5" ht="15" customHeight="1" x14ac:dyDescent="0.25">
      <c r="A551" s="855">
        <v>12.1</v>
      </c>
      <c r="B551" s="856" t="s">
        <v>715</v>
      </c>
      <c r="C551" s="863">
        <v>480254</v>
      </c>
      <c r="D551" s="848"/>
      <c r="E551" s="836"/>
    </row>
    <row r="552" spans="1:5" ht="15" customHeight="1" x14ac:dyDescent="0.25">
      <c r="A552" s="855">
        <v>12.1</v>
      </c>
      <c r="B552" s="856" t="s">
        <v>715</v>
      </c>
      <c r="C552" s="863">
        <v>480255</v>
      </c>
      <c r="D552" s="848"/>
      <c r="E552" s="836"/>
    </row>
    <row r="553" spans="1:5" ht="15" customHeight="1" x14ac:dyDescent="0.25">
      <c r="A553" s="855">
        <v>12.1</v>
      </c>
      <c r="B553" s="856" t="s">
        <v>715</v>
      </c>
      <c r="C553" s="863">
        <v>480256</v>
      </c>
      <c r="D553" s="848"/>
      <c r="E553" s="836"/>
    </row>
    <row r="554" spans="1:5" ht="15" customHeight="1" x14ac:dyDescent="0.25">
      <c r="A554" s="855">
        <v>12.1</v>
      </c>
      <c r="B554" s="856" t="s">
        <v>715</v>
      </c>
      <c r="C554" s="863">
        <v>480257</v>
      </c>
      <c r="D554" s="848"/>
      <c r="E554" s="836"/>
    </row>
    <row r="555" spans="1:5" ht="15" customHeight="1" x14ac:dyDescent="0.25">
      <c r="A555" s="855">
        <v>12.1</v>
      </c>
      <c r="B555" s="856" t="s">
        <v>715</v>
      </c>
      <c r="C555" s="863">
        <v>480258</v>
      </c>
      <c r="D555" s="848"/>
      <c r="E555" s="836"/>
    </row>
    <row r="556" spans="1:5" ht="15" customHeight="1" x14ac:dyDescent="0.25">
      <c r="A556" s="855">
        <v>12.1</v>
      </c>
      <c r="B556" s="856" t="s">
        <v>715</v>
      </c>
      <c r="C556" s="863">
        <v>480261</v>
      </c>
      <c r="D556" s="848"/>
      <c r="E556" s="836"/>
    </row>
    <row r="557" spans="1:5" ht="15" customHeight="1" x14ac:dyDescent="0.25">
      <c r="A557" s="855">
        <v>12.1</v>
      </c>
      <c r="B557" s="856" t="s">
        <v>715</v>
      </c>
      <c r="C557" s="863">
        <v>480262</v>
      </c>
      <c r="D557" s="848"/>
      <c r="E557" s="836"/>
    </row>
    <row r="558" spans="1:5" ht="15" customHeight="1" x14ac:dyDescent="0.25">
      <c r="A558" s="855">
        <v>12.1</v>
      </c>
      <c r="B558" s="856" t="s">
        <v>715</v>
      </c>
      <c r="C558" s="863">
        <v>480269</v>
      </c>
      <c r="D558" s="848"/>
      <c r="E558" s="836"/>
    </row>
    <row r="559" spans="1:5" ht="15" customHeight="1" x14ac:dyDescent="0.25">
      <c r="A559" s="855">
        <v>12.1</v>
      </c>
      <c r="B559" s="856" t="s">
        <v>715</v>
      </c>
      <c r="C559" s="863">
        <v>4809</v>
      </c>
      <c r="D559" s="848"/>
      <c r="E559" s="836"/>
    </row>
    <row r="560" spans="1:5" ht="15" customHeight="1" x14ac:dyDescent="0.25">
      <c r="A560" s="855">
        <v>12.1</v>
      </c>
      <c r="B560" s="856" t="s">
        <v>715</v>
      </c>
      <c r="C560" s="863">
        <v>481013</v>
      </c>
      <c r="D560" s="848"/>
      <c r="E560" s="836"/>
    </row>
    <row r="561" spans="1:5" ht="15" customHeight="1" x14ac:dyDescent="0.25">
      <c r="A561" s="855">
        <v>12.1</v>
      </c>
      <c r="B561" s="856" t="s">
        <v>715</v>
      </c>
      <c r="C561" s="863">
        <v>481014</v>
      </c>
      <c r="D561" s="848"/>
      <c r="E561" s="836"/>
    </row>
    <row r="562" spans="1:5" ht="15" customHeight="1" x14ac:dyDescent="0.25">
      <c r="A562" s="855">
        <v>12.1</v>
      </c>
      <c r="B562" s="856" t="s">
        <v>715</v>
      </c>
      <c r="C562" s="863">
        <v>481019</v>
      </c>
      <c r="D562" s="848"/>
      <c r="E562" s="836"/>
    </row>
    <row r="563" spans="1:5" ht="15" customHeight="1" x14ac:dyDescent="0.25">
      <c r="A563" s="913">
        <v>12.1</v>
      </c>
      <c r="B563" s="912" t="s">
        <v>715</v>
      </c>
      <c r="C563" s="851">
        <v>481022</v>
      </c>
      <c r="D563" s="848"/>
      <c r="E563" s="836"/>
    </row>
    <row r="564" spans="1:5" ht="15" customHeight="1" x14ac:dyDescent="0.25">
      <c r="A564" s="913">
        <v>12.1</v>
      </c>
      <c r="B564" s="912" t="s">
        <v>715</v>
      </c>
      <c r="C564" s="851">
        <v>481029</v>
      </c>
      <c r="D564" s="848"/>
      <c r="E564" s="836"/>
    </row>
    <row r="565" spans="1:5" ht="15" customHeight="1" x14ac:dyDescent="0.25">
      <c r="A565" s="913">
        <v>12.1</v>
      </c>
      <c r="B565" s="912" t="s">
        <v>717</v>
      </c>
      <c r="C565" s="847" t="s">
        <v>775</v>
      </c>
      <c r="D565" s="848"/>
      <c r="E565" s="836"/>
    </row>
    <row r="566" spans="1:5" ht="15" customHeight="1" x14ac:dyDescent="0.25">
      <c r="A566" s="855">
        <v>12.1</v>
      </c>
      <c r="B566" s="856" t="s">
        <v>717</v>
      </c>
      <c r="C566" s="950" t="s">
        <v>782</v>
      </c>
      <c r="D566" s="848"/>
      <c r="E566" s="836"/>
    </row>
    <row r="567" spans="1:5" ht="15" customHeight="1" x14ac:dyDescent="0.25">
      <c r="A567" s="855">
        <v>12.1</v>
      </c>
      <c r="B567" s="856" t="s">
        <v>717</v>
      </c>
      <c r="C567" s="950" t="s">
        <v>783</v>
      </c>
      <c r="D567" s="848"/>
      <c r="E567" s="836"/>
    </row>
    <row r="568" spans="1:5" ht="15" customHeight="1" x14ac:dyDescent="0.25">
      <c r="A568" s="855">
        <v>12.1</v>
      </c>
      <c r="B568" s="856" t="s">
        <v>717</v>
      </c>
      <c r="C568" s="950" t="s">
        <v>784</v>
      </c>
      <c r="D568" s="848"/>
      <c r="E568" s="836"/>
    </row>
    <row r="569" spans="1:5" ht="15" customHeight="1" x14ac:dyDescent="0.25">
      <c r="A569" s="855">
        <v>12.1</v>
      </c>
      <c r="B569" s="856" t="s">
        <v>717</v>
      </c>
      <c r="C569" s="950" t="s">
        <v>785</v>
      </c>
      <c r="D569" s="848"/>
      <c r="E569" s="836"/>
    </row>
    <row r="570" spans="1:5" ht="15" customHeight="1" x14ac:dyDescent="0.25">
      <c r="A570" s="855">
        <v>12.1</v>
      </c>
      <c r="B570" s="856" t="s">
        <v>717</v>
      </c>
      <c r="C570" s="950" t="s">
        <v>786</v>
      </c>
      <c r="D570" s="848"/>
      <c r="E570" s="836"/>
    </row>
    <row r="571" spans="1:5" ht="15" customHeight="1" x14ac:dyDescent="0.25">
      <c r="A571" s="855">
        <v>12.1</v>
      </c>
      <c r="B571" s="856" t="s">
        <v>717</v>
      </c>
      <c r="C571" s="950" t="s">
        <v>787</v>
      </c>
      <c r="D571" s="848"/>
      <c r="E571" s="836"/>
    </row>
    <row r="572" spans="1:5" ht="15" customHeight="1" x14ac:dyDescent="0.25">
      <c r="A572" s="855">
        <v>12.1</v>
      </c>
      <c r="B572" s="856" t="s">
        <v>717</v>
      </c>
      <c r="C572" s="950" t="s">
        <v>788</v>
      </c>
      <c r="D572" s="848"/>
      <c r="E572" s="836"/>
    </row>
    <row r="573" spans="1:5" ht="15" customHeight="1" x14ac:dyDescent="0.25">
      <c r="A573" s="855">
        <v>12.1</v>
      </c>
      <c r="B573" s="856" t="s">
        <v>717</v>
      </c>
      <c r="C573" s="950" t="s">
        <v>789</v>
      </c>
      <c r="D573" s="848"/>
      <c r="E573" s="836"/>
    </row>
    <row r="574" spans="1:5" ht="15" customHeight="1" x14ac:dyDescent="0.25">
      <c r="A574" s="855">
        <v>12.1</v>
      </c>
      <c r="B574" s="856" t="s">
        <v>717</v>
      </c>
      <c r="C574" s="950" t="s">
        <v>790</v>
      </c>
      <c r="D574" s="848"/>
      <c r="E574" s="836"/>
    </row>
    <row r="575" spans="1:5" ht="15" customHeight="1" x14ac:dyDescent="0.25">
      <c r="A575" s="855">
        <v>12.1</v>
      </c>
      <c r="B575" s="856" t="s">
        <v>717</v>
      </c>
      <c r="C575" s="950" t="s">
        <v>791</v>
      </c>
      <c r="D575" s="848"/>
      <c r="E575" s="836"/>
    </row>
    <row r="576" spans="1:5" ht="15" customHeight="1" x14ac:dyDescent="0.25">
      <c r="A576" s="855">
        <v>12.1</v>
      </c>
      <c r="B576" s="856" t="s">
        <v>717</v>
      </c>
      <c r="C576" s="843">
        <v>4809</v>
      </c>
      <c r="D576" s="848"/>
      <c r="E576" s="836"/>
    </row>
    <row r="577" spans="1:5" ht="15" customHeight="1" x14ac:dyDescent="0.25">
      <c r="A577" s="855">
        <v>12.1</v>
      </c>
      <c r="B577" s="856" t="s">
        <v>717</v>
      </c>
      <c r="C577" s="950" t="s">
        <v>792</v>
      </c>
      <c r="D577" s="848"/>
      <c r="E577" s="836"/>
    </row>
    <row r="578" spans="1:5" ht="15" customHeight="1" x14ac:dyDescent="0.25">
      <c r="A578" s="855">
        <v>12.1</v>
      </c>
      <c r="B578" s="856" t="s">
        <v>717</v>
      </c>
      <c r="C578" s="950" t="s">
        <v>793</v>
      </c>
      <c r="D578" s="848"/>
      <c r="E578" s="836"/>
    </row>
    <row r="579" spans="1:5" ht="15" customHeight="1" x14ac:dyDescent="0.25">
      <c r="A579" s="855">
        <v>12.1</v>
      </c>
      <c r="B579" s="856" t="s">
        <v>717</v>
      </c>
      <c r="C579" s="950" t="s">
        <v>794</v>
      </c>
      <c r="D579" s="848"/>
      <c r="E579" s="836"/>
    </row>
    <row r="580" spans="1:5" ht="15" customHeight="1" x14ac:dyDescent="0.25">
      <c r="A580" s="855">
        <v>12.1</v>
      </c>
      <c r="B580" s="856" t="s">
        <v>717</v>
      </c>
      <c r="C580" s="950" t="s">
        <v>795</v>
      </c>
      <c r="D580" s="848"/>
      <c r="E580" s="836"/>
    </row>
    <row r="581" spans="1:5" ht="15" customHeight="1" x14ac:dyDescent="0.25">
      <c r="A581" s="855">
        <v>12.1</v>
      </c>
      <c r="B581" s="856" t="s">
        <v>717</v>
      </c>
      <c r="C581" s="950" t="s">
        <v>796</v>
      </c>
      <c r="D581" s="848"/>
      <c r="E581" s="836"/>
    </row>
    <row r="582" spans="1:5" ht="15" customHeight="1" x14ac:dyDescent="0.25">
      <c r="A582" s="855">
        <v>12.1</v>
      </c>
      <c r="B582" s="856" t="s">
        <v>572</v>
      </c>
      <c r="C582" s="950" t="s">
        <v>775</v>
      </c>
      <c r="D582" s="848"/>
      <c r="E582" s="836"/>
    </row>
    <row r="583" spans="1:5" ht="15" customHeight="1" x14ac:dyDescent="0.25">
      <c r="A583" s="855">
        <v>12.1</v>
      </c>
      <c r="B583" s="856" t="s">
        <v>572</v>
      </c>
      <c r="C583" s="950" t="s">
        <v>782</v>
      </c>
      <c r="D583" s="848"/>
      <c r="E583" s="836"/>
    </row>
    <row r="584" spans="1:5" ht="15" customHeight="1" x14ac:dyDescent="0.25">
      <c r="A584" s="855">
        <v>12.1</v>
      </c>
      <c r="B584" s="856" t="s">
        <v>572</v>
      </c>
      <c r="C584" s="950" t="s">
        <v>783</v>
      </c>
      <c r="D584" s="848"/>
      <c r="E584" s="836"/>
    </row>
    <row r="585" spans="1:5" ht="15" customHeight="1" x14ac:dyDescent="0.25">
      <c r="A585" s="855">
        <v>12.1</v>
      </c>
      <c r="B585" s="856" t="s">
        <v>572</v>
      </c>
      <c r="C585" s="950" t="s">
        <v>784</v>
      </c>
      <c r="D585" s="848"/>
      <c r="E585" s="836"/>
    </row>
    <row r="586" spans="1:5" ht="15" customHeight="1" x14ac:dyDescent="0.25">
      <c r="A586" s="855">
        <v>12.1</v>
      </c>
      <c r="B586" s="856" t="s">
        <v>572</v>
      </c>
      <c r="C586" s="950" t="s">
        <v>785</v>
      </c>
      <c r="D586" s="848"/>
      <c r="E586" s="836"/>
    </row>
    <row r="587" spans="1:5" ht="15" customHeight="1" x14ac:dyDescent="0.25">
      <c r="A587" s="855">
        <v>12.1</v>
      </c>
      <c r="B587" s="856" t="s">
        <v>572</v>
      </c>
      <c r="C587" s="950" t="s">
        <v>786</v>
      </c>
      <c r="D587" s="848"/>
      <c r="E587" s="836"/>
    </row>
    <row r="588" spans="1:5" ht="15" customHeight="1" x14ac:dyDescent="0.25">
      <c r="A588" s="855">
        <v>12.1</v>
      </c>
      <c r="B588" s="856" t="s">
        <v>572</v>
      </c>
      <c r="C588" s="950" t="s">
        <v>787</v>
      </c>
      <c r="D588" s="848"/>
      <c r="E588" s="836"/>
    </row>
    <row r="589" spans="1:5" ht="15" customHeight="1" x14ac:dyDescent="0.25">
      <c r="A589" s="855">
        <v>12.1</v>
      </c>
      <c r="B589" s="856" t="s">
        <v>572</v>
      </c>
      <c r="C589" s="950" t="s">
        <v>788</v>
      </c>
      <c r="D589" s="848"/>
      <c r="E589" s="836"/>
    </row>
    <row r="590" spans="1:5" ht="15" customHeight="1" x14ac:dyDescent="0.25">
      <c r="A590" s="855">
        <v>12.1</v>
      </c>
      <c r="B590" s="856" t="s">
        <v>572</v>
      </c>
      <c r="C590" s="950" t="s">
        <v>789</v>
      </c>
      <c r="D590" s="848"/>
      <c r="E590" s="836"/>
    </row>
    <row r="591" spans="1:5" ht="15" customHeight="1" x14ac:dyDescent="0.25">
      <c r="A591" s="855">
        <v>12.1</v>
      </c>
      <c r="B591" s="856" t="s">
        <v>572</v>
      </c>
      <c r="C591" s="950" t="s">
        <v>790</v>
      </c>
      <c r="D591" s="848"/>
      <c r="E591" s="836"/>
    </row>
    <row r="592" spans="1:5" ht="15" customHeight="1" x14ac:dyDescent="0.25">
      <c r="A592" s="855">
        <v>12.1</v>
      </c>
      <c r="B592" s="856" t="s">
        <v>572</v>
      </c>
      <c r="C592" s="950" t="s">
        <v>791</v>
      </c>
      <c r="D592" s="848"/>
      <c r="E592" s="836"/>
    </row>
    <row r="593" spans="1:5" ht="15" customHeight="1" x14ac:dyDescent="0.25">
      <c r="A593" s="855">
        <v>12.1</v>
      </c>
      <c r="B593" s="856" t="s">
        <v>572</v>
      </c>
      <c r="C593" s="843">
        <v>4809</v>
      </c>
      <c r="D593" s="848"/>
      <c r="E593" s="836"/>
    </row>
    <row r="594" spans="1:5" ht="15" customHeight="1" x14ac:dyDescent="0.25">
      <c r="A594" s="855">
        <v>12.1</v>
      </c>
      <c r="B594" s="856" t="s">
        <v>572</v>
      </c>
      <c r="C594" s="950" t="s">
        <v>792</v>
      </c>
      <c r="D594" s="848"/>
      <c r="E594" s="836"/>
    </row>
    <row r="595" spans="1:5" ht="15" customHeight="1" x14ac:dyDescent="0.25">
      <c r="A595" s="855">
        <v>12.1</v>
      </c>
      <c r="B595" s="856" t="s">
        <v>572</v>
      </c>
      <c r="C595" s="950" t="s">
        <v>793</v>
      </c>
      <c r="D595" s="848"/>
      <c r="E595" s="836"/>
    </row>
    <row r="596" spans="1:5" ht="15" customHeight="1" x14ac:dyDescent="0.25">
      <c r="A596" s="855">
        <v>12.1</v>
      </c>
      <c r="B596" s="856" t="s">
        <v>572</v>
      </c>
      <c r="C596" s="950" t="s">
        <v>794</v>
      </c>
      <c r="D596" s="848"/>
      <c r="E596" s="836"/>
    </row>
    <row r="597" spans="1:5" ht="15" customHeight="1" x14ac:dyDescent="0.25">
      <c r="A597" s="855">
        <v>12.1</v>
      </c>
      <c r="B597" s="856" t="s">
        <v>572</v>
      </c>
      <c r="C597" s="950" t="s">
        <v>795</v>
      </c>
      <c r="D597" s="848"/>
      <c r="E597" s="836"/>
    </row>
    <row r="598" spans="1:5" ht="15" customHeight="1" x14ac:dyDescent="0.25">
      <c r="A598" s="855">
        <v>12.1</v>
      </c>
      <c r="B598" s="856" t="s">
        <v>572</v>
      </c>
      <c r="C598" s="950" t="s">
        <v>796</v>
      </c>
      <c r="D598" s="848"/>
      <c r="E598" s="836"/>
    </row>
    <row r="599" spans="1:5" ht="15" customHeight="1" x14ac:dyDescent="0.25">
      <c r="A599" s="855">
        <v>12.1</v>
      </c>
      <c r="B599" s="856" t="s">
        <v>267</v>
      </c>
      <c r="C599" s="843">
        <v>4801</v>
      </c>
      <c r="D599" s="848"/>
      <c r="E599" s="836"/>
    </row>
    <row r="600" spans="1:5" ht="15" customHeight="1" x14ac:dyDescent="0.25">
      <c r="A600" s="855">
        <v>12.1</v>
      </c>
      <c r="B600" s="856" t="s">
        <v>267</v>
      </c>
      <c r="C600" s="843">
        <v>480210</v>
      </c>
      <c r="D600" s="848"/>
      <c r="E600" s="836"/>
    </row>
    <row r="601" spans="1:5" ht="15" customHeight="1" x14ac:dyDescent="0.25">
      <c r="A601" s="855">
        <v>12.1</v>
      </c>
      <c r="B601" s="856" t="s">
        <v>267</v>
      </c>
      <c r="C601" s="843">
        <v>480220</v>
      </c>
      <c r="D601" s="848"/>
      <c r="E601" s="836"/>
    </row>
    <row r="602" spans="1:5" ht="15" customHeight="1" x14ac:dyDescent="0.25">
      <c r="A602" s="855">
        <v>12.1</v>
      </c>
      <c r="B602" s="856" t="s">
        <v>267</v>
      </c>
      <c r="C602" s="843">
        <v>480254</v>
      </c>
      <c r="D602" s="848"/>
      <c r="E602" s="836"/>
    </row>
    <row r="603" spans="1:5" ht="15" customHeight="1" x14ac:dyDescent="0.25">
      <c r="A603" s="855">
        <v>12.1</v>
      </c>
      <c r="B603" s="856" t="s">
        <v>267</v>
      </c>
      <c r="C603" s="843">
        <v>480255</v>
      </c>
      <c r="D603" s="848"/>
      <c r="E603" s="836"/>
    </row>
    <row r="604" spans="1:5" ht="15" customHeight="1" x14ac:dyDescent="0.25">
      <c r="A604" s="855">
        <v>12.1</v>
      </c>
      <c r="B604" s="856" t="s">
        <v>267</v>
      </c>
      <c r="C604" s="843">
        <v>480256</v>
      </c>
      <c r="D604" s="848"/>
      <c r="E604" s="836"/>
    </row>
    <row r="605" spans="1:5" ht="15" customHeight="1" x14ac:dyDescent="0.25">
      <c r="A605" s="855">
        <v>12.1</v>
      </c>
      <c r="B605" s="856" t="s">
        <v>267</v>
      </c>
      <c r="C605" s="843">
        <v>480257</v>
      </c>
      <c r="D605" s="848"/>
      <c r="E605" s="836"/>
    </row>
    <row r="606" spans="1:5" ht="15" customHeight="1" x14ac:dyDescent="0.25">
      <c r="A606" s="855">
        <v>12.1</v>
      </c>
      <c r="B606" s="856" t="s">
        <v>267</v>
      </c>
      <c r="C606" s="843">
        <v>480258</v>
      </c>
      <c r="D606" s="848"/>
      <c r="E606" s="836"/>
    </row>
    <row r="607" spans="1:5" ht="15" customHeight="1" x14ac:dyDescent="0.25">
      <c r="A607" s="855">
        <v>12.1</v>
      </c>
      <c r="B607" s="856" t="s">
        <v>267</v>
      </c>
      <c r="C607" s="843">
        <v>480261</v>
      </c>
      <c r="D607" s="848"/>
      <c r="E607" s="836"/>
    </row>
    <row r="608" spans="1:5" ht="15" customHeight="1" x14ac:dyDescent="0.25">
      <c r="A608" s="855">
        <v>12.1</v>
      </c>
      <c r="B608" s="856" t="s">
        <v>267</v>
      </c>
      <c r="C608" s="843">
        <v>480262</v>
      </c>
      <c r="D608" s="848"/>
      <c r="E608" s="836"/>
    </row>
    <row r="609" spans="1:5" ht="15" customHeight="1" x14ac:dyDescent="0.25">
      <c r="A609" s="855">
        <v>12.1</v>
      </c>
      <c r="B609" s="856" t="s">
        <v>267</v>
      </c>
      <c r="C609" s="843">
        <v>480269</v>
      </c>
      <c r="D609" s="848"/>
      <c r="E609" s="836"/>
    </row>
    <row r="610" spans="1:5" ht="15" customHeight="1" x14ac:dyDescent="0.25">
      <c r="A610" s="855">
        <v>12.1</v>
      </c>
      <c r="B610" s="856" t="s">
        <v>267</v>
      </c>
      <c r="C610" s="843">
        <v>4809</v>
      </c>
      <c r="D610" s="848"/>
      <c r="E610" s="836"/>
    </row>
    <row r="611" spans="1:5" ht="15" customHeight="1" x14ac:dyDescent="0.25">
      <c r="A611" s="855">
        <v>12.1</v>
      </c>
      <c r="B611" s="856" t="s">
        <v>267</v>
      </c>
      <c r="C611" s="843">
        <v>481013</v>
      </c>
      <c r="D611" s="848"/>
      <c r="E611" s="836"/>
    </row>
    <row r="612" spans="1:5" ht="15" customHeight="1" x14ac:dyDescent="0.25">
      <c r="A612" s="855">
        <v>12.1</v>
      </c>
      <c r="B612" s="856" t="s">
        <v>267</v>
      </c>
      <c r="C612" s="843">
        <v>481014</v>
      </c>
      <c r="D612" s="848"/>
      <c r="E612" s="836"/>
    </row>
    <row r="613" spans="1:5" ht="15" customHeight="1" x14ac:dyDescent="0.25">
      <c r="A613" s="855">
        <v>12.1</v>
      </c>
      <c r="B613" s="856" t="s">
        <v>267</v>
      </c>
      <c r="C613" s="843">
        <v>481019</v>
      </c>
      <c r="D613" s="848"/>
      <c r="E613" s="836"/>
    </row>
    <row r="614" spans="1:5" ht="15" customHeight="1" x14ac:dyDescent="0.25">
      <c r="A614" s="855">
        <v>12.1</v>
      </c>
      <c r="B614" s="856" t="s">
        <v>267</v>
      </c>
      <c r="C614" s="843">
        <v>481022</v>
      </c>
      <c r="D614" s="848"/>
      <c r="E614" s="836"/>
    </row>
    <row r="615" spans="1:5" ht="15.75" customHeight="1" x14ac:dyDescent="0.25">
      <c r="A615" s="857">
        <v>12.1</v>
      </c>
      <c r="B615" s="858" t="s">
        <v>267</v>
      </c>
      <c r="C615" s="859">
        <v>481029</v>
      </c>
      <c r="D615" s="848"/>
      <c r="E615" s="836"/>
    </row>
    <row r="616" spans="1:5" ht="15.75" customHeight="1" x14ac:dyDescent="0.25">
      <c r="A616" s="926" t="s">
        <v>161</v>
      </c>
      <c r="B616" s="922" t="s">
        <v>715</v>
      </c>
      <c r="C616" s="948">
        <v>4801</v>
      </c>
      <c r="D616" s="848"/>
      <c r="E616" s="836"/>
    </row>
    <row r="617" spans="1:5" ht="15" customHeight="1" x14ac:dyDescent="0.25">
      <c r="A617" s="928" t="s">
        <v>161</v>
      </c>
      <c r="B617" s="912" t="s">
        <v>717</v>
      </c>
      <c r="C617" s="847" t="s">
        <v>775</v>
      </c>
      <c r="D617" s="848"/>
      <c r="E617" s="836"/>
    </row>
    <row r="618" spans="1:5" ht="15" customHeight="1" x14ac:dyDescent="0.25">
      <c r="A618" s="897" t="s">
        <v>161</v>
      </c>
      <c r="B618" s="846" t="s">
        <v>572</v>
      </c>
      <c r="C618" s="949" t="s">
        <v>775</v>
      </c>
      <c r="D618" s="848"/>
      <c r="E618" s="836"/>
    </row>
    <row r="619" spans="1:5" ht="15.75" customHeight="1" x14ac:dyDescent="0.25">
      <c r="A619" s="902" t="s">
        <v>161</v>
      </c>
      <c r="B619" s="903" t="s">
        <v>267</v>
      </c>
      <c r="C619" s="904" t="s">
        <v>775</v>
      </c>
      <c r="D619" s="848"/>
      <c r="E619" s="836"/>
    </row>
    <row r="620" spans="1:5" ht="15.75" customHeight="1" x14ac:dyDescent="0.25">
      <c r="A620" s="879" t="s">
        <v>163</v>
      </c>
      <c r="B620" s="880" t="s">
        <v>715</v>
      </c>
      <c r="C620" s="943">
        <v>480261</v>
      </c>
      <c r="D620" s="848"/>
      <c r="E620" s="836"/>
    </row>
    <row r="621" spans="1:5" ht="15" customHeight="1" x14ac:dyDescent="0.25">
      <c r="A621" s="860" t="s">
        <v>163</v>
      </c>
      <c r="B621" s="856" t="s">
        <v>715</v>
      </c>
      <c r="C621" s="863">
        <v>480262</v>
      </c>
      <c r="D621" s="848"/>
      <c r="E621" s="836"/>
    </row>
    <row r="622" spans="1:5" ht="15" customHeight="1" x14ac:dyDescent="0.25">
      <c r="A622" s="860" t="s">
        <v>163</v>
      </c>
      <c r="B622" s="856" t="s">
        <v>715</v>
      </c>
      <c r="C622" s="863">
        <v>480269</v>
      </c>
      <c r="D622" s="848"/>
      <c r="E622" s="836"/>
    </row>
    <row r="623" spans="1:5" ht="15" customHeight="1" x14ac:dyDescent="0.25">
      <c r="A623" s="897" t="s">
        <v>163</v>
      </c>
      <c r="B623" s="846" t="s">
        <v>717</v>
      </c>
      <c r="C623" s="949" t="s">
        <v>789</v>
      </c>
      <c r="D623" s="848"/>
      <c r="E623" s="836"/>
    </row>
    <row r="624" spans="1:5" ht="15" customHeight="1" x14ac:dyDescent="0.25">
      <c r="A624" s="891" t="s">
        <v>163</v>
      </c>
      <c r="B624" s="850" t="s">
        <v>717</v>
      </c>
      <c r="C624" s="893" t="s">
        <v>790</v>
      </c>
      <c r="D624" s="848"/>
      <c r="E624" s="836"/>
    </row>
    <row r="625" spans="1:5" ht="15" customHeight="1" x14ac:dyDescent="0.25">
      <c r="A625" s="891" t="s">
        <v>163</v>
      </c>
      <c r="B625" s="850" t="s">
        <v>717</v>
      </c>
      <c r="C625" s="893" t="s">
        <v>791</v>
      </c>
      <c r="D625" s="848"/>
      <c r="E625" s="836"/>
    </row>
    <row r="626" spans="1:5" ht="15" customHeight="1" x14ac:dyDescent="0.25">
      <c r="A626" s="891" t="s">
        <v>163</v>
      </c>
      <c r="B626" s="850" t="s">
        <v>572</v>
      </c>
      <c r="C626" s="893" t="s">
        <v>789</v>
      </c>
      <c r="D626" s="848"/>
      <c r="E626" s="836"/>
    </row>
    <row r="627" spans="1:5" ht="15" customHeight="1" x14ac:dyDescent="0.25">
      <c r="A627" s="891" t="s">
        <v>163</v>
      </c>
      <c r="B627" s="850" t="s">
        <v>572</v>
      </c>
      <c r="C627" s="893" t="s">
        <v>790</v>
      </c>
      <c r="D627" s="848"/>
      <c r="E627" s="836"/>
    </row>
    <row r="628" spans="1:5" ht="15" customHeight="1" x14ac:dyDescent="0.25">
      <c r="A628" s="891" t="s">
        <v>163</v>
      </c>
      <c r="B628" s="850" t="s">
        <v>572</v>
      </c>
      <c r="C628" s="893" t="s">
        <v>791</v>
      </c>
      <c r="D628" s="848"/>
      <c r="E628" s="836"/>
    </row>
    <row r="629" spans="1:5" ht="15" customHeight="1" x14ac:dyDescent="0.25">
      <c r="A629" s="891" t="s">
        <v>163</v>
      </c>
      <c r="B629" s="850" t="s">
        <v>267</v>
      </c>
      <c r="C629" s="916">
        <v>480261</v>
      </c>
      <c r="D629" s="848"/>
      <c r="E629" s="836"/>
    </row>
    <row r="630" spans="1:5" ht="15" customHeight="1" x14ac:dyDescent="0.25">
      <c r="A630" s="891" t="s">
        <v>163</v>
      </c>
      <c r="B630" s="850" t="s">
        <v>267</v>
      </c>
      <c r="C630" s="916">
        <v>480262</v>
      </c>
      <c r="D630" s="848"/>
      <c r="E630" s="836"/>
    </row>
    <row r="631" spans="1:5" ht="15.75" customHeight="1" x14ac:dyDescent="0.25">
      <c r="A631" s="902" t="s">
        <v>163</v>
      </c>
      <c r="B631" s="903" t="s">
        <v>267</v>
      </c>
      <c r="C631" s="917">
        <v>480269</v>
      </c>
      <c r="D631" s="848"/>
      <c r="E631" s="836"/>
    </row>
    <row r="632" spans="1:5" ht="15.75" customHeight="1" x14ac:dyDescent="0.25">
      <c r="A632" s="879" t="s">
        <v>165</v>
      </c>
      <c r="B632" s="880" t="s">
        <v>715</v>
      </c>
      <c r="C632" s="943">
        <v>480210</v>
      </c>
      <c r="D632" s="848"/>
      <c r="E632" s="836"/>
    </row>
    <row r="633" spans="1:5" ht="15" customHeight="1" x14ac:dyDescent="0.25">
      <c r="A633" s="860" t="s">
        <v>165</v>
      </c>
      <c r="B633" s="856" t="s">
        <v>715</v>
      </c>
      <c r="C633" s="863">
        <v>480220</v>
      </c>
      <c r="D633" s="848"/>
      <c r="E633" s="836"/>
    </row>
    <row r="634" spans="1:5" ht="15" customHeight="1" x14ac:dyDescent="0.25">
      <c r="A634" s="860" t="s">
        <v>165</v>
      </c>
      <c r="B634" s="856" t="s">
        <v>715</v>
      </c>
      <c r="C634" s="863">
        <v>480254</v>
      </c>
      <c r="D634" s="848"/>
      <c r="E634" s="836"/>
    </row>
    <row r="635" spans="1:5" ht="15" customHeight="1" x14ac:dyDescent="0.25">
      <c r="A635" s="860" t="s">
        <v>165</v>
      </c>
      <c r="B635" s="856" t="s">
        <v>715</v>
      </c>
      <c r="C635" s="863">
        <v>480255</v>
      </c>
      <c r="D635" s="848"/>
      <c r="E635" s="836"/>
    </row>
    <row r="636" spans="1:5" ht="15" customHeight="1" x14ac:dyDescent="0.25">
      <c r="A636" s="860" t="s">
        <v>165</v>
      </c>
      <c r="B636" s="856" t="s">
        <v>715</v>
      </c>
      <c r="C636" s="863">
        <v>480256</v>
      </c>
      <c r="D636" s="848"/>
      <c r="E636" s="836"/>
    </row>
    <row r="637" spans="1:5" ht="15" customHeight="1" x14ac:dyDescent="0.25">
      <c r="A637" s="860" t="s">
        <v>165</v>
      </c>
      <c r="B637" s="856" t="s">
        <v>715</v>
      </c>
      <c r="C637" s="863">
        <v>480257</v>
      </c>
      <c r="D637" s="848"/>
      <c r="E637" s="836"/>
    </row>
    <row r="638" spans="1:5" ht="15" customHeight="1" x14ac:dyDescent="0.25">
      <c r="A638" s="860" t="s">
        <v>165</v>
      </c>
      <c r="B638" s="856" t="s">
        <v>715</v>
      </c>
      <c r="C638" s="863">
        <v>480258</v>
      </c>
      <c r="D638" s="848"/>
      <c r="E638" s="836"/>
    </row>
    <row r="639" spans="1:5" ht="15" customHeight="1" x14ac:dyDescent="0.25">
      <c r="A639" s="897" t="s">
        <v>165</v>
      </c>
      <c r="B639" s="846" t="s">
        <v>717</v>
      </c>
      <c r="C639" s="907" t="s">
        <v>782</v>
      </c>
      <c r="D639" s="848"/>
      <c r="E639" s="836"/>
    </row>
    <row r="640" spans="1:5" ht="15" customHeight="1" x14ac:dyDescent="0.25">
      <c r="A640" s="891" t="s">
        <v>165</v>
      </c>
      <c r="B640" s="850" t="s">
        <v>717</v>
      </c>
      <c r="C640" s="893" t="s">
        <v>783</v>
      </c>
      <c r="D640" s="848"/>
      <c r="E640" s="836"/>
    </row>
    <row r="641" spans="1:5" ht="15" customHeight="1" x14ac:dyDescent="0.25">
      <c r="A641" s="891" t="s">
        <v>165</v>
      </c>
      <c r="B641" s="850" t="s">
        <v>717</v>
      </c>
      <c r="C641" s="893" t="s">
        <v>784</v>
      </c>
      <c r="D641" s="848"/>
      <c r="E641" s="836"/>
    </row>
    <row r="642" spans="1:5" ht="15" customHeight="1" x14ac:dyDescent="0.25">
      <c r="A642" s="891" t="s">
        <v>165</v>
      </c>
      <c r="B642" s="850" t="s">
        <v>717</v>
      </c>
      <c r="C642" s="893" t="s">
        <v>785</v>
      </c>
      <c r="D642" s="848"/>
      <c r="E642" s="836"/>
    </row>
    <row r="643" spans="1:5" ht="15" customHeight="1" x14ac:dyDescent="0.25">
      <c r="A643" s="891" t="s">
        <v>165</v>
      </c>
      <c r="B643" s="850" t="s">
        <v>717</v>
      </c>
      <c r="C643" s="893" t="s">
        <v>786</v>
      </c>
      <c r="D643" s="848"/>
      <c r="E643" s="836"/>
    </row>
    <row r="644" spans="1:5" ht="15" customHeight="1" x14ac:dyDescent="0.25">
      <c r="A644" s="891" t="s">
        <v>165</v>
      </c>
      <c r="B644" s="850" t="s">
        <v>717</v>
      </c>
      <c r="C644" s="893" t="s">
        <v>787</v>
      </c>
      <c r="D644" s="848"/>
      <c r="E644" s="836"/>
    </row>
    <row r="645" spans="1:5" ht="15" customHeight="1" x14ac:dyDescent="0.25">
      <c r="A645" s="891" t="s">
        <v>165</v>
      </c>
      <c r="B645" s="850" t="s">
        <v>717</v>
      </c>
      <c r="C645" s="893" t="s">
        <v>788</v>
      </c>
      <c r="D645" s="848"/>
      <c r="E645" s="836"/>
    </row>
    <row r="646" spans="1:5" ht="15" customHeight="1" x14ac:dyDescent="0.25">
      <c r="A646" s="891" t="s">
        <v>165</v>
      </c>
      <c r="B646" s="850" t="s">
        <v>572</v>
      </c>
      <c r="C646" s="893" t="s">
        <v>782</v>
      </c>
      <c r="D646" s="848"/>
      <c r="E646" s="836"/>
    </row>
    <row r="647" spans="1:5" ht="15" customHeight="1" x14ac:dyDescent="0.25">
      <c r="A647" s="891" t="s">
        <v>165</v>
      </c>
      <c r="B647" s="850" t="s">
        <v>572</v>
      </c>
      <c r="C647" s="893" t="s">
        <v>783</v>
      </c>
      <c r="D647" s="848"/>
      <c r="E647" s="836"/>
    </row>
    <row r="648" spans="1:5" ht="15" customHeight="1" x14ac:dyDescent="0.25">
      <c r="A648" s="891" t="s">
        <v>165</v>
      </c>
      <c r="B648" s="850" t="s">
        <v>572</v>
      </c>
      <c r="C648" s="893" t="s">
        <v>784</v>
      </c>
      <c r="D648" s="848"/>
      <c r="E648" s="836"/>
    </row>
    <row r="649" spans="1:5" ht="15" customHeight="1" x14ac:dyDescent="0.25">
      <c r="A649" s="891" t="s">
        <v>165</v>
      </c>
      <c r="B649" s="850" t="s">
        <v>572</v>
      </c>
      <c r="C649" s="893" t="s">
        <v>785</v>
      </c>
      <c r="D649" s="848"/>
      <c r="E649" s="836"/>
    </row>
    <row r="650" spans="1:5" ht="15" customHeight="1" x14ac:dyDescent="0.25">
      <c r="A650" s="891" t="s">
        <v>165</v>
      </c>
      <c r="B650" s="850" t="s">
        <v>572</v>
      </c>
      <c r="C650" s="893" t="s">
        <v>786</v>
      </c>
      <c r="D650" s="848"/>
      <c r="E650" s="836"/>
    </row>
    <row r="651" spans="1:5" ht="15" customHeight="1" x14ac:dyDescent="0.25">
      <c r="A651" s="891" t="s">
        <v>165</v>
      </c>
      <c r="B651" s="850" t="s">
        <v>572</v>
      </c>
      <c r="C651" s="893" t="s">
        <v>787</v>
      </c>
      <c r="D651" s="848"/>
      <c r="E651" s="836"/>
    </row>
    <row r="652" spans="1:5" ht="15" customHeight="1" x14ac:dyDescent="0.25">
      <c r="A652" s="891" t="s">
        <v>165</v>
      </c>
      <c r="B652" s="850" t="s">
        <v>572</v>
      </c>
      <c r="C652" s="893" t="s">
        <v>788</v>
      </c>
      <c r="D652" s="848"/>
      <c r="E652" s="836"/>
    </row>
    <row r="653" spans="1:5" ht="15" customHeight="1" x14ac:dyDescent="0.25">
      <c r="A653" s="891" t="s">
        <v>165</v>
      </c>
      <c r="B653" s="850" t="s">
        <v>267</v>
      </c>
      <c r="C653" s="916">
        <v>480210</v>
      </c>
      <c r="D653" s="848"/>
      <c r="E653" s="836"/>
    </row>
    <row r="654" spans="1:5" ht="15" customHeight="1" x14ac:dyDescent="0.25">
      <c r="A654" s="891" t="s">
        <v>165</v>
      </c>
      <c r="B654" s="850" t="s">
        <v>267</v>
      </c>
      <c r="C654" s="916">
        <v>480220</v>
      </c>
      <c r="D654" s="848"/>
      <c r="E654" s="836"/>
    </row>
    <row r="655" spans="1:5" ht="15" customHeight="1" x14ac:dyDescent="0.25">
      <c r="A655" s="891" t="s">
        <v>165</v>
      </c>
      <c r="B655" s="850" t="s">
        <v>267</v>
      </c>
      <c r="C655" s="916">
        <v>480254</v>
      </c>
      <c r="D655" s="848"/>
      <c r="E655" s="836"/>
    </row>
    <row r="656" spans="1:5" ht="15" customHeight="1" x14ac:dyDescent="0.25">
      <c r="A656" s="891" t="s">
        <v>165</v>
      </c>
      <c r="B656" s="850" t="s">
        <v>267</v>
      </c>
      <c r="C656" s="916">
        <v>480255</v>
      </c>
      <c r="D656" s="848"/>
      <c r="E656" s="836"/>
    </row>
    <row r="657" spans="1:5" ht="15" customHeight="1" x14ac:dyDescent="0.25">
      <c r="A657" s="891" t="s">
        <v>165</v>
      </c>
      <c r="B657" s="850" t="s">
        <v>267</v>
      </c>
      <c r="C657" s="916">
        <v>480256</v>
      </c>
      <c r="D657" s="848"/>
      <c r="E657" s="836"/>
    </row>
    <row r="658" spans="1:5" ht="15" customHeight="1" x14ac:dyDescent="0.25">
      <c r="A658" s="891" t="s">
        <v>165</v>
      </c>
      <c r="B658" s="850" t="s">
        <v>267</v>
      </c>
      <c r="C658" s="916">
        <v>480257</v>
      </c>
      <c r="D658" s="848"/>
      <c r="E658" s="836"/>
    </row>
    <row r="659" spans="1:5" ht="15.75" customHeight="1" x14ac:dyDescent="0.25">
      <c r="A659" s="902" t="s">
        <v>165</v>
      </c>
      <c r="B659" s="903" t="s">
        <v>267</v>
      </c>
      <c r="C659" s="917">
        <v>480258</v>
      </c>
      <c r="D659" s="848"/>
      <c r="E659" s="836"/>
    </row>
    <row r="660" spans="1:5" ht="15.75" customHeight="1" x14ac:dyDescent="0.25">
      <c r="A660" s="935" t="s">
        <v>167</v>
      </c>
      <c r="B660" s="922" t="s">
        <v>715</v>
      </c>
      <c r="C660" s="923">
        <v>4809</v>
      </c>
      <c r="D660" s="848"/>
      <c r="E660" s="836"/>
    </row>
    <row r="661" spans="1:5" ht="15" customHeight="1" x14ac:dyDescent="0.25">
      <c r="A661" s="891" t="s">
        <v>167</v>
      </c>
      <c r="B661" s="912" t="s">
        <v>715</v>
      </c>
      <c r="C661" s="924">
        <v>481013</v>
      </c>
      <c r="D661" s="848"/>
      <c r="E661" s="836"/>
    </row>
    <row r="662" spans="1:5" ht="15" customHeight="1" x14ac:dyDescent="0.25">
      <c r="A662" s="891" t="s">
        <v>167</v>
      </c>
      <c r="B662" s="912" t="s">
        <v>715</v>
      </c>
      <c r="C662" s="924">
        <v>481014</v>
      </c>
      <c r="D662" s="848"/>
      <c r="E662" s="836"/>
    </row>
    <row r="663" spans="1:5" ht="15" customHeight="1" x14ac:dyDescent="0.25">
      <c r="A663" s="891" t="s">
        <v>167</v>
      </c>
      <c r="B663" s="912" t="s">
        <v>715</v>
      </c>
      <c r="C663" s="924">
        <v>481019</v>
      </c>
      <c r="D663" s="848"/>
      <c r="E663" s="836"/>
    </row>
    <row r="664" spans="1:5" ht="15" customHeight="1" x14ac:dyDescent="0.25">
      <c r="A664" s="891" t="s">
        <v>167</v>
      </c>
      <c r="B664" s="912" t="s">
        <v>715</v>
      </c>
      <c r="C664" s="924">
        <v>481022</v>
      </c>
      <c r="D664" s="848"/>
      <c r="E664" s="836"/>
    </row>
    <row r="665" spans="1:5" ht="15" customHeight="1" x14ac:dyDescent="0.25">
      <c r="A665" s="891" t="s">
        <v>167</v>
      </c>
      <c r="B665" s="912" t="s">
        <v>715</v>
      </c>
      <c r="C665" s="924">
        <v>481029</v>
      </c>
      <c r="D665" s="848"/>
      <c r="E665" s="836"/>
    </row>
    <row r="666" spans="1:5" ht="15" customHeight="1" x14ac:dyDescent="0.25">
      <c r="A666" s="891" t="s">
        <v>167</v>
      </c>
      <c r="B666" s="846" t="s">
        <v>717</v>
      </c>
      <c r="C666" s="925">
        <v>4809</v>
      </c>
      <c r="D666" s="848"/>
      <c r="E666" s="836"/>
    </row>
    <row r="667" spans="1:5" ht="15" customHeight="1" x14ac:dyDescent="0.25">
      <c r="A667" s="891" t="s">
        <v>167</v>
      </c>
      <c r="B667" s="850" t="s">
        <v>717</v>
      </c>
      <c r="C667" s="893" t="s">
        <v>792</v>
      </c>
      <c r="D667" s="848"/>
      <c r="E667" s="836"/>
    </row>
    <row r="668" spans="1:5" ht="15" customHeight="1" x14ac:dyDescent="0.25">
      <c r="A668" s="891" t="s">
        <v>167</v>
      </c>
      <c r="B668" s="850" t="s">
        <v>717</v>
      </c>
      <c r="C668" s="893" t="s">
        <v>793</v>
      </c>
      <c r="D668" s="848"/>
      <c r="E668" s="836"/>
    </row>
    <row r="669" spans="1:5" ht="15" customHeight="1" x14ac:dyDescent="0.25">
      <c r="A669" s="891" t="s">
        <v>167</v>
      </c>
      <c r="B669" s="850" t="s">
        <v>717</v>
      </c>
      <c r="C669" s="893" t="s">
        <v>794</v>
      </c>
      <c r="D669" s="848"/>
      <c r="E669" s="836"/>
    </row>
    <row r="670" spans="1:5" ht="15" customHeight="1" x14ac:dyDescent="0.25">
      <c r="A670" s="891" t="s">
        <v>167</v>
      </c>
      <c r="B670" s="850" t="s">
        <v>717</v>
      </c>
      <c r="C670" s="893" t="s">
        <v>795</v>
      </c>
      <c r="D670" s="848"/>
      <c r="E670" s="836"/>
    </row>
    <row r="671" spans="1:5" ht="15" customHeight="1" x14ac:dyDescent="0.25">
      <c r="A671" s="891" t="s">
        <v>167</v>
      </c>
      <c r="B671" s="850" t="s">
        <v>717</v>
      </c>
      <c r="C671" s="893" t="s">
        <v>796</v>
      </c>
      <c r="D671" s="848"/>
      <c r="E671" s="836"/>
    </row>
    <row r="672" spans="1:5" ht="15" customHeight="1" x14ac:dyDescent="0.25">
      <c r="A672" s="891" t="s">
        <v>167</v>
      </c>
      <c r="B672" s="850" t="s">
        <v>572</v>
      </c>
      <c r="C672" s="916">
        <v>4809</v>
      </c>
      <c r="D672" s="848"/>
      <c r="E672" s="836"/>
    </row>
    <row r="673" spans="1:5" ht="15" customHeight="1" x14ac:dyDescent="0.25">
      <c r="A673" s="891" t="s">
        <v>167</v>
      </c>
      <c r="B673" s="850" t="s">
        <v>572</v>
      </c>
      <c r="C673" s="893" t="s">
        <v>792</v>
      </c>
      <c r="D673" s="848"/>
      <c r="E673" s="836"/>
    </row>
    <row r="674" spans="1:5" ht="15" customHeight="1" x14ac:dyDescent="0.25">
      <c r="A674" s="891" t="s">
        <v>167</v>
      </c>
      <c r="B674" s="850" t="s">
        <v>572</v>
      </c>
      <c r="C674" s="893" t="s">
        <v>793</v>
      </c>
      <c r="D674" s="848"/>
      <c r="E674" s="836"/>
    </row>
    <row r="675" spans="1:5" ht="15" customHeight="1" x14ac:dyDescent="0.25">
      <c r="A675" s="891" t="s">
        <v>167</v>
      </c>
      <c r="B675" s="850" t="s">
        <v>572</v>
      </c>
      <c r="C675" s="893" t="s">
        <v>794</v>
      </c>
      <c r="D675" s="848"/>
      <c r="E675" s="836"/>
    </row>
    <row r="676" spans="1:5" ht="15" customHeight="1" x14ac:dyDescent="0.25">
      <c r="A676" s="891" t="s">
        <v>167</v>
      </c>
      <c r="B676" s="850" t="s">
        <v>572</v>
      </c>
      <c r="C676" s="893" t="s">
        <v>795</v>
      </c>
      <c r="D676" s="848"/>
      <c r="E676" s="836"/>
    </row>
    <row r="677" spans="1:5" ht="15" customHeight="1" x14ac:dyDescent="0.25">
      <c r="A677" s="891" t="s">
        <v>167</v>
      </c>
      <c r="B677" s="850" t="s">
        <v>572</v>
      </c>
      <c r="C677" s="893" t="s">
        <v>796</v>
      </c>
      <c r="D677" s="848"/>
      <c r="E677" s="836"/>
    </row>
    <row r="678" spans="1:5" ht="15" customHeight="1" x14ac:dyDescent="0.25">
      <c r="A678" s="891" t="s">
        <v>167</v>
      </c>
      <c r="B678" s="850" t="s">
        <v>267</v>
      </c>
      <c r="C678" s="916">
        <v>4809</v>
      </c>
      <c r="D678" s="848"/>
      <c r="E678" s="836"/>
    </row>
    <row r="679" spans="1:5" ht="15" customHeight="1" x14ac:dyDescent="0.25">
      <c r="A679" s="891" t="s">
        <v>167</v>
      </c>
      <c r="B679" s="850" t="s">
        <v>267</v>
      </c>
      <c r="C679" s="916">
        <v>481013</v>
      </c>
      <c r="D679" s="848"/>
      <c r="E679" s="836"/>
    </row>
    <row r="680" spans="1:5" ht="15" customHeight="1" x14ac:dyDescent="0.25">
      <c r="A680" s="891" t="s">
        <v>167</v>
      </c>
      <c r="B680" s="850" t="s">
        <v>267</v>
      </c>
      <c r="C680" s="916">
        <v>481014</v>
      </c>
      <c r="D680" s="848"/>
      <c r="E680" s="836"/>
    </row>
    <row r="681" spans="1:5" ht="15" customHeight="1" x14ac:dyDescent="0.25">
      <c r="A681" s="891" t="s">
        <v>167</v>
      </c>
      <c r="B681" s="850" t="s">
        <v>267</v>
      </c>
      <c r="C681" s="916">
        <v>481019</v>
      </c>
      <c r="D681" s="848"/>
      <c r="E681" s="836"/>
    </row>
    <row r="682" spans="1:5" ht="15" customHeight="1" x14ac:dyDescent="0.25">
      <c r="A682" s="891" t="s">
        <v>167</v>
      </c>
      <c r="B682" s="850" t="s">
        <v>267</v>
      </c>
      <c r="C682" s="916">
        <v>481022</v>
      </c>
      <c r="D682" s="848"/>
      <c r="E682" s="836"/>
    </row>
    <row r="683" spans="1:5" ht="15.75" customHeight="1" x14ac:dyDescent="0.25">
      <c r="A683" s="902" t="s">
        <v>167</v>
      </c>
      <c r="B683" s="903" t="s">
        <v>267</v>
      </c>
      <c r="C683" s="917">
        <v>481029</v>
      </c>
      <c r="D683" s="848"/>
      <c r="E683" s="836"/>
    </row>
    <row r="684" spans="1:5" ht="15.75" customHeight="1" x14ac:dyDescent="0.25">
      <c r="A684" s="921">
        <v>12.2</v>
      </c>
      <c r="B684" s="922" t="s">
        <v>715</v>
      </c>
      <c r="C684" s="923">
        <v>4803</v>
      </c>
      <c r="D684" s="848"/>
      <c r="E684" s="836"/>
    </row>
    <row r="685" spans="1:5" ht="15" customHeight="1" x14ac:dyDescent="0.25">
      <c r="A685" s="845">
        <v>12.2</v>
      </c>
      <c r="B685" s="846" t="s">
        <v>717</v>
      </c>
      <c r="C685" s="907" t="s">
        <v>776</v>
      </c>
      <c r="D685" s="848"/>
      <c r="E685" s="836"/>
    </row>
    <row r="686" spans="1:5" ht="15" customHeight="1" x14ac:dyDescent="0.25">
      <c r="A686" s="849">
        <v>12.2</v>
      </c>
      <c r="B686" s="850" t="s">
        <v>572</v>
      </c>
      <c r="C686" s="893" t="s">
        <v>776</v>
      </c>
      <c r="D686" s="848"/>
      <c r="E686" s="836"/>
    </row>
    <row r="687" spans="1:5" ht="15.75" customHeight="1" x14ac:dyDescent="0.25">
      <c r="A687" s="919">
        <v>12.2</v>
      </c>
      <c r="B687" s="903" t="s">
        <v>267</v>
      </c>
      <c r="C687" s="904" t="s">
        <v>776</v>
      </c>
      <c r="D687" s="848"/>
      <c r="E687" s="836"/>
    </row>
    <row r="688" spans="1:5" ht="15.75" customHeight="1" x14ac:dyDescent="0.25">
      <c r="A688" s="921">
        <v>12.3</v>
      </c>
      <c r="B688" s="922" t="s">
        <v>715</v>
      </c>
      <c r="C688" s="923">
        <v>480411</v>
      </c>
      <c r="D688" s="848"/>
      <c r="E688" s="836"/>
    </row>
    <row r="689" spans="1:5" ht="15" customHeight="1" x14ac:dyDescent="0.25">
      <c r="A689" s="913">
        <v>12.3</v>
      </c>
      <c r="B689" s="912" t="s">
        <v>715</v>
      </c>
      <c r="C689" s="924">
        <v>480419</v>
      </c>
      <c r="D689" s="848"/>
      <c r="E689" s="836"/>
    </row>
    <row r="690" spans="1:5" ht="15" customHeight="1" x14ac:dyDescent="0.25">
      <c r="A690" s="913">
        <v>12.3</v>
      </c>
      <c r="B690" s="912" t="s">
        <v>715</v>
      </c>
      <c r="C690" s="924">
        <v>480421</v>
      </c>
      <c r="D690" s="848"/>
      <c r="E690" s="836"/>
    </row>
    <row r="691" spans="1:5" ht="15" customHeight="1" x14ac:dyDescent="0.25">
      <c r="A691" s="913">
        <v>12.3</v>
      </c>
      <c r="B691" s="912" t="s">
        <v>715</v>
      </c>
      <c r="C691" s="924">
        <v>480429</v>
      </c>
      <c r="D691" s="848"/>
      <c r="E691" s="836"/>
    </row>
    <row r="692" spans="1:5" ht="15" customHeight="1" x14ac:dyDescent="0.25">
      <c r="A692" s="913">
        <v>12.3</v>
      </c>
      <c r="B692" s="912" t="s">
        <v>715</v>
      </c>
      <c r="C692" s="924">
        <v>480431</v>
      </c>
      <c r="D692" s="848"/>
      <c r="E692" s="836"/>
    </row>
    <row r="693" spans="1:5" ht="15" customHeight="1" x14ac:dyDescent="0.25">
      <c r="A693" s="913">
        <v>12.3</v>
      </c>
      <c r="B693" s="912" t="s">
        <v>715</v>
      </c>
      <c r="C693" s="924">
        <v>480439</v>
      </c>
      <c r="D693" s="848"/>
      <c r="E693" s="836"/>
    </row>
    <row r="694" spans="1:5" ht="15" customHeight="1" x14ac:dyDescent="0.25">
      <c r="A694" s="913">
        <v>12.3</v>
      </c>
      <c r="B694" s="912" t="s">
        <v>715</v>
      </c>
      <c r="C694" s="924">
        <v>480442</v>
      </c>
      <c r="D694" s="848"/>
      <c r="E694" s="836"/>
    </row>
    <row r="695" spans="1:5" ht="15" customHeight="1" x14ac:dyDescent="0.25">
      <c r="A695" s="913">
        <v>12.3</v>
      </c>
      <c r="B695" s="912" t="s">
        <v>715</v>
      </c>
      <c r="C695" s="924">
        <v>480449</v>
      </c>
      <c r="D695" s="848"/>
      <c r="E695" s="836"/>
    </row>
    <row r="696" spans="1:5" ht="15" customHeight="1" x14ac:dyDescent="0.25">
      <c r="A696" s="913">
        <v>12.3</v>
      </c>
      <c r="B696" s="912" t="s">
        <v>715</v>
      </c>
      <c r="C696" s="924">
        <v>480451</v>
      </c>
      <c r="D696" s="848"/>
      <c r="E696" s="836"/>
    </row>
    <row r="697" spans="1:5" ht="15" customHeight="1" x14ac:dyDescent="0.25">
      <c r="A697" s="913">
        <v>12.3</v>
      </c>
      <c r="B697" s="912" t="s">
        <v>715</v>
      </c>
      <c r="C697" s="924">
        <v>480452</v>
      </c>
      <c r="D697" s="848"/>
      <c r="E697" s="836"/>
    </row>
    <row r="698" spans="1:5" ht="15" customHeight="1" x14ac:dyDescent="0.25">
      <c r="A698" s="913">
        <v>12.3</v>
      </c>
      <c r="B698" s="912" t="s">
        <v>715</v>
      </c>
      <c r="C698" s="924">
        <v>480459</v>
      </c>
      <c r="D698" s="848"/>
      <c r="E698" s="836"/>
    </row>
    <row r="699" spans="1:5" ht="15" customHeight="1" x14ac:dyDescent="0.25">
      <c r="A699" s="913">
        <v>12.3</v>
      </c>
      <c r="B699" s="912" t="s">
        <v>715</v>
      </c>
      <c r="C699" s="924">
        <v>480511</v>
      </c>
      <c r="D699" s="848"/>
      <c r="E699" s="836"/>
    </row>
    <row r="700" spans="1:5" ht="15" customHeight="1" x14ac:dyDescent="0.25">
      <c r="A700" s="913">
        <v>12.3</v>
      </c>
      <c r="B700" s="912" t="s">
        <v>715</v>
      </c>
      <c r="C700" s="924">
        <v>480512</v>
      </c>
      <c r="D700" s="848"/>
      <c r="E700" s="836"/>
    </row>
    <row r="701" spans="1:5" ht="15" customHeight="1" x14ac:dyDescent="0.25">
      <c r="A701" s="913">
        <v>12.3</v>
      </c>
      <c r="B701" s="912" t="s">
        <v>715</v>
      </c>
      <c r="C701" s="924">
        <v>480519</v>
      </c>
      <c r="D701" s="848"/>
      <c r="E701" s="836"/>
    </row>
    <row r="702" spans="1:5" ht="15" customHeight="1" x14ac:dyDescent="0.25">
      <c r="A702" s="913">
        <v>12.3</v>
      </c>
      <c r="B702" s="912" t="s">
        <v>715</v>
      </c>
      <c r="C702" s="924">
        <v>480524</v>
      </c>
      <c r="D702" s="848"/>
      <c r="E702" s="836"/>
    </row>
    <row r="703" spans="1:5" ht="15" customHeight="1" x14ac:dyDescent="0.25">
      <c r="A703" s="913">
        <v>12.3</v>
      </c>
      <c r="B703" s="912" t="s">
        <v>715</v>
      </c>
      <c r="C703" s="924">
        <v>480525</v>
      </c>
      <c r="D703" s="848"/>
      <c r="E703" s="836"/>
    </row>
    <row r="704" spans="1:5" ht="15" customHeight="1" x14ac:dyDescent="0.25">
      <c r="A704" s="913">
        <v>12.3</v>
      </c>
      <c r="B704" s="912" t="s">
        <v>715</v>
      </c>
      <c r="C704" s="924">
        <v>480530</v>
      </c>
      <c r="D704" s="848"/>
      <c r="E704" s="836"/>
    </row>
    <row r="705" spans="1:5" ht="15" customHeight="1" x14ac:dyDescent="0.25">
      <c r="A705" s="913">
        <v>12.3</v>
      </c>
      <c r="B705" s="912" t="s">
        <v>715</v>
      </c>
      <c r="C705" s="924">
        <v>480591</v>
      </c>
      <c r="D705" s="848"/>
      <c r="E705" s="836"/>
    </row>
    <row r="706" spans="1:5" ht="15" customHeight="1" x14ac:dyDescent="0.25">
      <c r="A706" s="913">
        <v>12.3</v>
      </c>
      <c r="B706" s="912" t="s">
        <v>715</v>
      </c>
      <c r="C706" s="924">
        <v>480592</v>
      </c>
      <c r="D706" s="848"/>
      <c r="E706" s="836"/>
    </row>
    <row r="707" spans="1:5" ht="15" customHeight="1" x14ac:dyDescent="0.25">
      <c r="A707" s="913">
        <v>12.3</v>
      </c>
      <c r="B707" s="912" t="s">
        <v>715</v>
      </c>
      <c r="C707" s="924">
        <v>480593</v>
      </c>
      <c r="D707" s="848"/>
      <c r="E707" s="836"/>
    </row>
    <row r="708" spans="1:5" ht="15" customHeight="1" x14ac:dyDescent="0.25">
      <c r="A708" s="913">
        <v>12.3</v>
      </c>
      <c r="B708" s="912" t="s">
        <v>715</v>
      </c>
      <c r="C708" s="924">
        <v>480610</v>
      </c>
      <c r="D708" s="848"/>
      <c r="E708" s="836"/>
    </row>
    <row r="709" spans="1:5" ht="15" customHeight="1" x14ac:dyDescent="0.25">
      <c r="A709" s="913">
        <v>12.3</v>
      </c>
      <c r="B709" s="912" t="s">
        <v>715</v>
      </c>
      <c r="C709" s="924">
        <v>480620</v>
      </c>
      <c r="D709" s="848"/>
      <c r="E709" s="836"/>
    </row>
    <row r="710" spans="1:5" ht="15" customHeight="1" x14ac:dyDescent="0.25">
      <c r="A710" s="913">
        <v>12.3</v>
      </c>
      <c r="B710" s="912" t="s">
        <v>715</v>
      </c>
      <c r="C710" s="924">
        <v>480640</v>
      </c>
      <c r="D710" s="848"/>
      <c r="E710" s="836"/>
    </row>
    <row r="711" spans="1:5" ht="15" customHeight="1" x14ac:dyDescent="0.25">
      <c r="A711" s="913">
        <v>12.3</v>
      </c>
      <c r="B711" s="912" t="s">
        <v>715</v>
      </c>
      <c r="C711" s="924">
        <v>4808</v>
      </c>
      <c r="D711" s="848"/>
      <c r="E711" s="836"/>
    </row>
    <row r="712" spans="1:5" ht="15" customHeight="1" x14ac:dyDescent="0.25">
      <c r="A712" s="913">
        <v>12.3</v>
      </c>
      <c r="B712" s="912" t="s">
        <v>715</v>
      </c>
      <c r="C712" s="924">
        <v>481031</v>
      </c>
      <c r="D712" s="848"/>
      <c r="E712" s="836"/>
    </row>
    <row r="713" spans="1:5" ht="15" customHeight="1" x14ac:dyDescent="0.25">
      <c r="A713" s="913">
        <v>12.3</v>
      </c>
      <c r="B713" s="912" t="s">
        <v>715</v>
      </c>
      <c r="C713" s="924">
        <v>481032</v>
      </c>
      <c r="D713" s="848"/>
      <c r="E713" s="836"/>
    </row>
    <row r="714" spans="1:5" ht="15" customHeight="1" x14ac:dyDescent="0.25">
      <c r="A714" s="913">
        <v>12.3</v>
      </c>
      <c r="B714" s="912" t="s">
        <v>715</v>
      </c>
      <c r="C714" s="924">
        <v>481039</v>
      </c>
      <c r="D714" s="848"/>
      <c r="E714" s="836"/>
    </row>
    <row r="715" spans="1:5" ht="15" customHeight="1" x14ac:dyDescent="0.25">
      <c r="A715" s="913">
        <v>12.3</v>
      </c>
      <c r="B715" s="912" t="s">
        <v>715</v>
      </c>
      <c r="C715" s="924">
        <v>481092</v>
      </c>
      <c r="D715" s="848"/>
      <c r="E715" s="836"/>
    </row>
    <row r="716" spans="1:5" ht="15" customHeight="1" x14ac:dyDescent="0.25">
      <c r="A716" s="913">
        <v>12.3</v>
      </c>
      <c r="B716" s="912" t="s">
        <v>715</v>
      </c>
      <c r="C716" s="924">
        <v>481099</v>
      </c>
      <c r="D716" s="848"/>
      <c r="E716" s="836"/>
    </row>
    <row r="717" spans="1:5" ht="15" customHeight="1" x14ac:dyDescent="0.25">
      <c r="A717" s="913">
        <v>12.3</v>
      </c>
      <c r="B717" s="912" t="s">
        <v>715</v>
      </c>
      <c r="C717" s="924">
        <v>481151</v>
      </c>
      <c r="D717" s="848"/>
      <c r="E717" s="836"/>
    </row>
    <row r="718" spans="1:5" ht="15" customHeight="1" x14ac:dyDescent="0.25">
      <c r="A718" s="913">
        <v>12.3</v>
      </c>
      <c r="B718" s="912" t="s">
        <v>715</v>
      </c>
      <c r="C718" s="924">
        <v>481159</v>
      </c>
      <c r="D718" s="848"/>
      <c r="E718" s="836"/>
    </row>
    <row r="719" spans="1:5" ht="15" customHeight="1" x14ac:dyDescent="0.25">
      <c r="A719" s="845">
        <v>12.3</v>
      </c>
      <c r="B719" s="846" t="s">
        <v>717</v>
      </c>
      <c r="C719" s="925">
        <v>480411</v>
      </c>
      <c r="D719" s="848"/>
      <c r="E719" s="836"/>
    </row>
    <row r="720" spans="1:5" ht="15" customHeight="1" x14ac:dyDescent="0.25">
      <c r="A720" s="911">
        <v>12.3</v>
      </c>
      <c r="B720" s="895" t="s">
        <v>717</v>
      </c>
      <c r="C720" s="951">
        <v>480419</v>
      </c>
      <c r="D720" s="848"/>
      <c r="E720" s="836"/>
    </row>
    <row r="721" spans="1:5" ht="15" customHeight="1" x14ac:dyDescent="0.25">
      <c r="A721" s="913">
        <v>12.3</v>
      </c>
      <c r="B721" s="912" t="s">
        <v>717</v>
      </c>
      <c r="C721" s="851">
        <v>480421</v>
      </c>
      <c r="D721" s="848"/>
      <c r="E721" s="836"/>
    </row>
    <row r="722" spans="1:5" ht="15" customHeight="1" x14ac:dyDescent="0.25">
      <c r="A722" s="913">
        <v>12.3</v>
      </c>
      <c r="B722" s="912" t="s">
        <v>717</v>
      </c>
      <c r="C722" s="851">
        <v>480429</v>
      </c>
      <c r="D722" s="848"/>
      <c r="E722" s="836"/>
    </row>
    <row r="723" spans="1:5" ht="15" customHeight="1" x14ac:dyDescent="0.25">
      <c r="A723" s="913">
        <v>12.3</v>
      </c>
      <c r="B723" s="912" t="s">
        <v>717</v>
      </c>
      <c r="C723" s="851">
        <v>480431</v>
      </c>
      <c r="D723" s="848"/>
      <c r="E723" s="836"/>
    </row>
    <row r="724" spans="1:5" ht="15" customHeight="1" x14ac:dyDescent="0.25">
      <c r="A724" s="913">
        <v>12.3</v>
      </c>
      <c r="B724" s="912" t="s">
        <v>717</v>
      </c>
      <c r="C724" s="851">
        <v>480439</v>
      </c>
      <c r="D724" s="848"/>
      <c r="E724" s="836"/>
    </row>
    <row r="725" spans="1:5" ht="15" customHeight="1" x14ac:dyDescent="0.25">
      <c r="A725" s="913">
        <v>12.3</v>
      </c>
      <c r="B725" s="912" t="s">
        <v>717</v>
      </c>
      <c r="C725" s="851">
        <v>480442</v>
      </c>
      <c r="D725" s="848"/>
      <c r="E725" s="836"/>
    </row>
    <row r="726" spans="1:5" ht="15" customHeight="1" x14ac:dyDescent="0.25">
      <c r="A726" s="913">
        <v>12.3</v>
      </c>
      <c r="B726" s="912" t="s">
        <v>717</v>
      </c>
      <c r="C726" s="851">
        <v>480449</v>
      </c>
      <c r="D726" s="848"/>
      <c r="E726" s="836"/>
    </row>
    <row r="727" spans="1:5" ht="15" customHeight="1" x14ac:dyDescent="0.25">
      <c r="A727" s="913">
        <v>12.3</v>
      </c>
      <c r="B727" s="912" t="s">
        <v>717</v>
      </c>
      <c r="C727" s="851">
        <v>480451</v>
      </c>
      <c r="D727" s="848"/>
      <c r="E727" s="836"/>
    </row>
    <row r="728" spans="1:5" ht="15" customHeight="1" x14ac:dyDescent="0.25">
      <c r="A728" s="913">
        <v>12.3</v>
      </c>
      <c r="B728" s="912" t="s">
        <v>717</v>
      </c>
      <c r="C728" s="851">
        <v>480452</v>
      </c>
      <c r="D728" s="848"/>
      <c r="E728" s="836"/>
    </row>
    <row r="729" spans="1:5" ht="15" customHeight="1" x14ac:dyDescent="0.25">
      <c r="A729" s="913">
        <v>12.3</v>
      </c>
      <c r="B729" s="912" t="s">
        <v>717</v>
      </c>
      <c r="C729" s="851">
        <v>480459</v>
      </c>
      <c r="D729" s="848"/>
      <c r="E729" s="836"/>
    </row>
    <row r="730" spans="1:5" ht="15" customHeight="1" x14ac:dyDescent="0.25">
      <c r="A730" s="913">
        <v>12.3</v>
      </c>
      <c r="B730" s="912" t="s">
        <v>717</v>
      </c>
      <c r="C730" s="851">
        <v>480511</v>
      </c>
      <c r="D730" s="848"/>
      <c r="E730" s="836"/>
    </row>
    <row r="731" spans="1:5" ht="15" customHeight="1" x14ac:dyDescent="0.25">
      <c r="A731" s="913">
        <v>12.3</v>
      </c>
      <c r="B731" s="912" t="s">
        <v>717</v>
      </c>
      <c r="C731" s="851">
        <v>480512</v>
      </c>
      <c r="D731" s="848"/>
      <c r="E731" s="836"/>
    </row>
    <row r="732" spans="1:5" ht="15" customHeight="1" x14ac:dyDescent="0.25">
      <c r="A732" s="913">
        <v>12.3</v>
      </c>
      <c r="B732" s="912" t="s">
        <v>717</v>
      </c>
      <c r="C732" s="851">
        <v>480519</v>
      </c>
      <c r="D732" s="848"/>
      <c r="E732" s="836"/>
    </row>
    <row r="733" spans="1:5" ht="15" customHeight="1" x14ac:dyDescent="0.25">
      <c r="A733" s="913">
        <v>12.3</v>
      </c>
      <c r="B733" s="912" t="s">
        <v>717</v>
      </c>
      <c r="C733" s="851">
        <v>480524</v>
      </c>
      <c r="D733" s="848"/>
      <c r="E733" s="836"/>
    </row>
    <row r="734" spans="1:5" ht="15" customHeight="1" x14ac:dyDescent="0.25">
      <c r="A734" s="913">
        <v>12.3</v>
      </c>
      <c r="B734" s="912" t="s">
        <v>717</v>
      </c>
      <c r="C734" s="851">
        <v>480525</v>
      </c>
      <c r="D734" s="848"/>
      <c r="E734" s="836"/>
    </row>
    <row r="735" spans="1:5" ht="15" customHeight="1" x14ac:dyDescent="0.25">
      <c r="A735" s="913">
        <v>12.3</v>
      </c>
      <c r="B735" s="912" t="s">
        <v>717</v>
      </c>
      <c r="C735" s="851">
        <v>480530</v>
      </c>
      <c r="D735" s="848"/>
      <c r="E735" s="836"/>
    </row>
    <row r="736" spans="1:5" ht="15" customHeight="1" x14ac:dyDescent="0.25">
      <c r="A736" s="913">
        <v>12.3</v>
      </c>
      <c r="B736" s="912" t="s">
        <v>717</v>
      </c>
      <c r="C736" s="851">
        <v>480591</v>
      </c>
      <c r="D736" s="848"/>
      <c r="E736" s="836"/>
    </row>
    <row r="737" spans="1:5" ht="15" customHeight="1" x14ac:dyDescent="0.25">
      <c r="A737" s="913">
        <v>12.3</v>
      </c>
      <c r="B737" s="912" t="s">
        <v>717</v>
      </c>
      <c r="C737" s="851">
        <v>480592</v>
      </c>
      <c r="D737" s="848"/>
      <c r="E737" s="836"/>
    </row>
    <row r="738" spans="1:5" ht="15" customHeight="1" x14ac:dyDescent="0.25">
      <c r="A738" s="913">
        <v>12.3</v>
      </c>
      <c r="B738" s="912" t="s">
        <v>717</v>
      </c>
      <c r="C738" s="851">
        <v>480593</v>
      </c>
      <c r="D738" s="848"/>
      <c r="E738" s="836"/>
    </row>
    <row r="739" spans="1:5" ht="15" customHeight="1" x14ac:dyDescent="0.25">
      <c r="A739" s="913">
        <v>12.3</v>
      </c>
      <c r="B739" s="912" t="s">
        <v>717</v>
      </c>
      <c r="C739" s="851">
        <v>480610</v>
      </c>
      <c r="D739" s="848"/>
      <c r="E739" s="836"/>
    </row>
    <row r="740" spans="1:5" ht="15" customHeight="1" x14ac:dyDescent="0.25">
      <c r="A740" s="913">
        <v>12.3</v>
      </c>
      <c r="B740" s="912" t="s">
        <v>717</v>
      </c>
      <c r="C740" s="851">
        <v>480620</v>
      </c>
      <c r="D740" s="848"/>
      <c r="E740" s="836"/>
    </row>
    <row r="741" spans="1:5" ht="15" customHeight="1" x14ac:dyDescent="0.25">
      <c r="A741" s="913">
        <v>12.3</v>
      </c>
      <c r="B741" s="912" t="s">
        <v>717</v>
      </c>
      <c r="C741" s="851">
        <v>480640</v>
      </c>
      <c r="D741" s="848"/>
      <c r="E741" s="836"/>
    </row>
    <row r="742" spans="1:5" ht="15" customHeight="1" x14ac:dyDescent="0.25">
      <c r="A742" s="913">
        <v>12.3</v>
      </c>
      <c r="B742" s="912" t="s">
        <v>717</v>
      </c>
      <c r="C742" s="851">
        <v>4808</v>
      </c>
      <c r="D742" s="848"/>
      <c r="E742" s="836"/>
    </row>
    <row r="743" spans="1:5" ht="15" customHeight="1" x14ac:dyDescent="0.25">
      <c r="A743" s="913">
        <v>12.3</v>
      </c>
      <c r="B743" s="912" t="s">
        <v>717</v>
      </c>
      <c r="C743" s="851">
        <v>481031</v>
      </c>
      <c r="D743" s="848"/>
      <c r="E743" s="836"/>
    </row>
    <row r="744" spans="1:5" ht="15" customHeight="1" x14ac:dyDescent="0.25">
      <c r="A744" s="913">
        <v>12.3</v>
      </c>
      <c r="B744" s="912" t="s">
        <v>717</v>
      </c>
      <c r="C744" s="851">
        <v>481032</v>
      </c>
      <c r="D744" s="848"/>
      <c r="E744" s="836"/>
    </row>
    <row r="745" spans="1:5" ht="15" customHeight="1" x14ac:dyDescent="0.25">
      <c r="A745" s="913">
        <v>12.3</v>
      </c>
      <c r="B745" s="912" t="s">
        <v>717</v>
      </c>
      <c r="C745" s="851">
        <v>481039</v>
      </c>
      <c r="D745" s="848"/>
      <c r="E745" s="836"/>
    </row>
    <row r="746" spans="1:5" ht="15" customHeight="1" x14ac:dyDescent="0.25">
      <c r="A746" s="913">
        <v>12.3</v>
      </c>
      <c r="B746" s="912" t="s">
        <v>717</v>
      </c>
      <c r="C746" s="851">
        <v>481092</v>
      </c>
      <c r="D746" s="848"/>
      <c r="E746" s="836"/>
    </row>
    <row r="747" spans="1:5" ht="15" customHeight="1" x14ac:dyDescent="0.25">
      <c r="A747" s="913">
        <v>12.3</v>
      </c>
      <c r="B747" s="912" t="s">
        <v>717</v>
      </c>
      <c r="C747" s="851">
        <v>481099</v>
      </c>
      <c r="D747" s="848"/>
      <c r="E747" s="836"/>
    </row>
    <row r="748" spans="1:5" ht="15" customHeight="1" x14ac:dyDescent="0.25">
      <c r="A748" s="913">
        <v>12.3</v>
      </c>
      <c r="B748" s="912" t="s">
        <v>717</v>
      </c>
      <c r="C748" s="851">
        <v>481151</v>
      </c>
      <c r="D748" s="848"/>
      <c r="E748" s="836"/>
    </row>
    <row r="749" spans="1:5" ht="15" customHeight="1" x14ac:dyDescent="0.25">
      <c r="A749" s="913">
        <v>12.3</v>
      </c>
      <c r="B749" s="912" t="s">
        <v>717</v>
      </c>
      <c r="C749" s="851">
        <v>481159</v>
      </c>
      <c r="D749" s="848"/>
      <c r="E749" s="836"/>
    </row>
    <row r="750" spans="1:5" ht="15" customHeight="1" x14ac:dyDescent="0.25">
      <c r="A750" s="913">
        <v>12.3</v>
      </c>
      <c r="B750" s="912" t="s">
        <v>572</v>
      </c>
      <c r="C750" s="851">
        <v>480411</v>
      </c>
      <c r="D750" s="848"/>
      <c r="E750" s="836"/>
    </row>
    <row r="751" spans="1:5" ht="15" customHeight="1" x14ac:dyDescent="0.25">
      <c r="A751" s="913">
        <v>12.3</v>
      </c>
      <c r="B751" s="912" t="s">
        <v>572</v>
      </c>
      <c r="C751" s="851">
        <v>480419</v>
      </c>
      <c r="D751" s="848"/>
      <c r="E751" s="836"/>
    </row>
    <row r="752" spans="1:5" ht="15" customHeight="1" x14ac:dyDescent="0.25">
      <c r="A752" s="913">
        <v>12.3</v>
      </c>
      <c r="B752" s="912" t="s">
        <v>572</v>
      </c>
      <c r="C752" s="851">
        <v>480421</v>
      </c>
      <c r="D752" s="848"/>
      <c r="E752" s="836"/>
    </row>
    <row r="753" spans="1:5" ht="15" customHeight="1" x14ac:dyDescent="0.25">
      <c r="A753" s="913">
        <v>12.3</v>
      </c>
      <c r="B753" s="912" t="s">
        <v>572</v>
      </c>
      <c r="C753" s="851">
        <v>480429</v>
      </c>
      <c r="D753" s="848"/>
      <c r="E753" s="836"/>
    </row>
    <row r="754" spans="1:5" ht="15" customHeight="1" x14ac:dyDescent="0.25">
      <c r="A754" s="913">
        <v>12.3</v>
      </c>
      <c r="B754" s="912" t="s">
        <v>572</v>
      </c>
      <c r="C754" s="851">
        <v>480431</v>
      </c>
      <c r="D754" s="848"/>
      <c r="E754" s="836"/>
    </row>
    <row r="755" spans="1:5" ht="15" customHeight="1" x14ac:dyDescent="0.25">
      <c r="A755" s="913">
        <v>12.3</v>
      </c>
      <c r="B755" s="912" t="s">
        <v>572</v>
      </c>
      <c r="C755" s="851">
        <v>480439</v>
      </c>
      <c r="D755" s="848"/>
      <c r="E755" s="836"/>
    </row>
    <row r="756" spans="1:5" ht="15" customHeight="1" x14ac:dyDescent="0.25">
      <c r="A756" s="913">
        <v>12.3</v>
      </c>
      <c r="B756" s="912" t="s">
        <v>572</v>
      </c>
      <c r="C756" s="851">
        <v>480442</v>
      </c>
      <c r="D756" s="848"/>
      <c r="E756" s="836"/>
    </row>
    <row r="757" spans="1:5" ht="15" customHeight="1" x14ac:dyDescent="0.25">
      <c r="A757" s="913">
        <v>12.3</v>
      </c>
      <c r="B757" s="912" t="s">
        <v>572</v>
      </c>
      <c r="C757" s="851">
        <v>480449</v>
      </c>
      <c r="D757" s="848"/>
      <c r="E757" s="836"/>
    </row>
    <row r="758" spans="1:5" ht="15" customHeight="1" x14ac:dyDescent="0.25">
      <c r="A758" s="913">
        <v>12.3</v>
      </c>
      <c r="B758" s="912" t="s">
        <v>572</v>
      </c>
      <c r="C758" s="851">
        <v>480451</v>
      </c>
      <c r="D758" s="848"/>
      <c r="E758" s="836"/>
    </row>
    <row r="759" spans="1:5" ht="15" customHeight="1" x14ac:dyDescent="0.25">
      <c r="A759" s="913">
        <v>12.3</v>
      </c>
      <c r="B759" s="912" t="s">
        <v>572</v>
      </c>
      <c r="C759" s="851">
        <v>480452</v>
      </c>
      <c r="D759" s="848"/>
      <c r="E759" s="836"/>
    </row>
    <row r="760" spans="1:5" ht="15" customHeight="1" x14ac:dyDescent="0.25">
      <c r="A760" s="913">
        <v>12.3</v>
      </c>
      <c r="B760" s="912" t="s">
        <v>572</v>
      </c>
      <c r="C760" s="851">
        <v>480459</v>
      </c>
      <c r="D760" s="848"/>
      <c r="E760" s="836"/>
    </row>
    <row r="761" spans="1:5" ht="15" customHeight="1" x14ac:dyDescent="0.25">
      <c r="A761" s="913">
        <v>12.3</v>
      </c>
      <c r="B761" s="912" t="s">
        <v>572</v>
      </c>
      <c r="C761" s="851">
        <v>480511</v>
      </c>
      <c r="D761" s="848"/>
      <c r="E761" s="836"/>
    </row>
    <row r="762" spans="1:5" ht="15" customHeight="1" x14ac:dyDescent="0.25">
      <c r="A762" s="913">
        <v>12.3</v>
      </c>
      <c r="B762" s="912" t="s">
        <v>572</v>
      </c>
      <c r="C762" s="851">
        <v>480512</v>
      </c>
      <c r="D762" s="848"/>
      <c r="E762" s="836"/>
    </row>
    <row r="763" spans="1:5" ht="15" customHeight="1" x14ac:dyDescent="0.25">
      <c r="A763" s="913">
        <v>12.3</v>
      </c>
      <c r="B763" s="912" t="s">
        <v>572</v>
      </c>
      <c r="C763" s="851">
        <v>480519</v>
      </c>
      <c r="D763" s="848"/>
      <c r="E763" s="836"/>
    </row>
    <row r="764" spans="1:5" ht="15" customHeight="1" x14ac:dyDescent="0.25">
      <c r="A764" s="913">
        <v>12.3</v>
      </c>
      <c r="B764" s="912" t="s">
        <v>572</v>
      </c>
      <c r="C764" s="851">
        <v>480524</v>
      </c>
      <c r="D764" s="848"/>
      <c r="E764" s="836"/>
    </row>
    <row r="765" spans="1:5" ht="15" customHeight="1" x14ac:dyDescent="0.25">
      <c r="A765" s="913">
        <v>12.3</v>
      </c>
      <c r="B765" s="912" t="s">
        <v>572</v>
      </c>
      <c r="C765" s="851">
        <v>480525</v>
      </c>
      <c r="D765" s="848"/>
      <c r="E765" s="836"/>
    </row>
    <row r="766" spans="1:5" ht="15" customHeight="1" x14ac:dyDescent="0.25">
      <c r="A766" s="913">
        <v>12.3</v>
      </c>
      <c r="B766" s="912" t="s">
        <v>572</v>
      </c>
      <c r="C766" s="851">
        <v>480530</v>
      </c>
      <c r="D766" s="848"/>
      <c r="E766" s="836"/>
    </row>
    <row r="767" spans="1:5" ht="15" customHeight="1" x14ac:dyDescent="0.25">
      <c r="A767" s="913">
        <v>12.3</v>
      </c>
      <c r="B767" s="912" t="s">
        <v>572</v>
      </c>
      <c r="C767" s="851">
        <v>480591</v>
      </c>
      <c r="D767" s="848"/>
      <c r="E767" s="836"/>
    </row>
    <row r="768" spans="1:5" ht="15" customHeight="1" x14ac:dyDescent="0.25">
      <c r="A768" s="913">
        <v>12.3</v>
      </c>
      <c r="B768" s="912" t="s">
        <v>572</v>
      </c>
      <c r="C768" s="851">
        <v>480592</v>
      </c>
      <c r="D768" s="848"/>
      <c r="E768" s="836"/>
    </row>
    <row r="769" spans="1:5" ht="15" customHeight="1" x14ac:dyDescent="0.25">
      <c r="A769" s="913">
        <v>12.3</v>
      </c>
      <c r="B769" s="912" t="s">
        <v>572</v>
      </c>
      <c r="C769" s="851">
        <v>480593</v>
      </c>
      <c r="D769" s="848"/>
      <c r="E769" s="836"/>
    </row>
    <row r="770" spans="1:5" ht="15" customHeight="1" x14ac:dyDescent="0.25">
      <c r="A770" s="913">
        <v>12.3</v>
      </c>
      <c r="B770" s="912" t="s">
        <v>572</v>
      </c>
      <c r="C770" s="851">
        <v>480610</v>
      </c>
      <c r="D770" s="848"/>
      <c r="E770" s="836"/>
    </row>
    <row r="771" spans="1:5" ht="15" customHeight="1" x14ac:dyDescent="0.25">
      <c r="A771" s="913">
        <v>12.3</v>
      </c>
      <c r="B771" s="912" t="s">
        <v>572</v>
      </c>
      <c r="C771" s="851">
        <v>480620</v>
      </c>
      <c r="D771" s="848"/>
      <c r="E771" s="836"/>
    </row>
    <row r="772" spans="1:5" ht="15" customHeight="1" x14ac:dyDescent="0.25">
      <c r="A772" s="913">
        <v>12.3</v>
      </c>
      <c r="B772" s="912" t="s">
        <v>572</v>
      </c>
      <c r="C772" s="851">
        <v>480640</v>
      </c>
      <c r="D772" s="848"/>
      <c r="E772" s="836"/>
    </row>
    <row r="773" spans="1:5" ht="15" customHeight="1" x14ac:dyDescent="0.25">
      <c r="A773" s="913">
        <v>12.3</v>
      </c>
      <c r="B773" s="912" t="s">
        <v>572</v>
      </c>
      <c r="C773" s="851">
        <v>4808</v>
      </c>
      <c r="D773" s="848"/>
      <c r="E773" s="836"/>
    </row>
    <row r="774" spans="1:5" ht="15" customHeight="1" x14ac:dyDescent="0.25">
      <c r="A774" s="855">
        <v>12.3</v>
      </c>
      <c r="B774" s="856" t="s">
        <v>572</v>
      </c>
      <c r="C774" s="843">
        <v>481031</v>
      </c>
      <c r="D774" s="848"/>
      <c r="E774" s="836"/>
    </row>
    <row r="775" spans="1:5" ht="15" customHeight="1" x14ac:dyDescent="0.25">
      <c r="A775" s="855">
        <v>12.3</v>
      </c>
      <c r="B775" s="856" t="s">
        <v>572</v>
      </c>
      <c r="C775" s="843">
        <v>481032</v>
      </c>
      <c r="D775" s="848"/>
      <c r="E775" s="836"/>
    </row>
    <row r="776" spans="1:5" ht="15" customHeight="1" x14ac:dyDescent="0.25">
      <c r="A776" s="855">
        <v>12.3</v>
      </c>
      <c r="B776" s="856" t="s">
        <v>572</v>
      </c>
      <c r="C776" s="843">
        <v>481039</v>
      </c>
      <c r="D776" s="848"/>
      <c r="E776" s="836"/>
    </row>
    <row r="777" spans="1:5" ht="15" customHeight="1" x14ac:dyDescent="0.25">
      <c r="A777" s="855">
        <v>12.3</v>
      </c>
      <c r="B777" s="856" t="s">
        <v>572</v>
      </c>
      <c r="C777" s="843">
        <v>481092</v>
      </c>
      <c r="D777" s="848"/>
      <c r="E777" s="836"/>
    </row>
    <row r="778" spans="1:5" ht="15" customHeight="1" x14ac:dyDescent="0.25">
      <c r="A778" s="855">
        <v>12.3</v>
      </c>
      <c r="B778" s="856" t="s">
        <v>572</v>
      </c>
      <c r="C778" s="843">
        <v>481099</v>
      </c>
      <c r="D778" s="848"/>
      <c r="E778" s="836"/>
    </row>
    <row r="779" spans="1:5" ht="15" customHeight="1" x14ac:dyDescent="0.25">
      <c r="A779" s="855">
        <v>12.3</v>
      </c>
      <c r="B779" s="856" t="s">
        <v>572</v>
      </c>
      <c r="C779" s="843">
        <v>481151</v>
      </c>
      <c r="D779" s="848"/>
      <c r="E779" s="836"/>
    </row>
    <row r="780" spans="1:5" ht="15" customHeight="1" x14ac:dyDescent="0.25">
      <c r="A780" s="855">
        <v>12.3</v>
      </c>
      <c r="B780" s="856" t="s">
        <v>572</v>
      </c>
      <c r="C780" s="843">
        <v>481159</v>
      </c>
      <c r="D780" s="848"/>
      <c r="E780" s="836"/>
    </row>
    <row r="781" spans="1:5" ht="15" customHeight="1" x14ac:dyDescent="0.25">
      <c r="A781" s="855">
        <v>12.3</v>
      </c>
      <c r="B781" s="856" t="s">
        <v>267</v>
      </c>
      <c r="C781" s="843">
        <v>480411</v>
      </c>
      <c r="D781" s="848"/>
      <c r="E781" s="836"/>
    </row>
    <row r="782" spans="1:5" ht="15" customHeight="1" x14ac:dyDescent="0.25">
      <c r="A782" s="855">
        <v>12.3</v>
      </c>
      <c r="B782" s="856" t="s">
        <v>267</v>
      </c>
      <c r="C782" s="843">
        <v>480419</v>
      </c>
      <c r="D782" s="848"/>
      <c r="E782" s="836"/>
    </row>
    <row r="783" spans="1:5" ht="15" customHeight="1" x14ac:dyDescent="0.25">
      <c r="A783" s="855">
        <v>12.3</v>
      </c>
      <c r="B783" s="856" t="s">
        <v>267</v>
      </c>
      <c r="C783" s="843">
        <v>480421</v>
      </c>
      <c r="D783" s="848"/>
      <c r="E783" s="836"/>
    </row>
    <row r="784" spans="1:5" ht="15" customHeight="1" x14ac:dyDescent="0.25">
      <c r="A784" s="855">
        <v>12.3</v>
      </c>
      <c r="B784" s="856" t="s">
        <v>267</v>
      </c>
      <c r="C784" s="843">
        <v>480429</v>
      </c>
      <c r="D784" s="848"/>
      <c r="E784" s="836"/>
    </row>
    <row r="785" spans="1:5" ht="15" customHeight="1" x14ac:dyDescent="0.25">
      <c r="A785" s="913">
        <v>12.3</v>
      </c>
      <c r="B785" s="912" t="s">
        <v>267</v>
      </c>
      <c r="C785" s="851">
        <v>480431</v>
      </c>
      <c r="D785" s="848"/>
      <c r="E785" s="836"/>
    </row>
    <row r="786" spans="1:5" ht="15" customHeight="1" x14ac:dyDescent="0.25">
      <c r="A786" s="913">
        <v>12.3</v>
      </c>
      <c r="B786" s="912" t="s">
        <v>267</v>
      </c>
      <c r="C786" s="851">
        <v>480439</v>
      </c>
      <c r="D786" s="848"/>
      <c r="E786" s="836"/>
    </row>
    <row r="787" spans="1:5" ht="15" customHeight="1" x14ac:dyDescent="0.25">
      <c r="A787" s="913">
        <v>12.3</v>
      </c>
      <c r="B787" s="912" t="s">
        <v>267</v>
      </c>
      <c r="C787" s="851">
        <v>480442</v>
      </c>
      <c r="D787" s="848"/>
      <c r="E787" s="836"/>
    </row>
    <row r="788" spans="1:5" ht="15" customHeight="1" x14ac:dyDescent="0.25">
      <c r="A788" s="913">
        <v>12.3</v>
      </c>
      <c r="B788" s="912" t="s">
        <v>267</v>
      </c>
      <c r="C788" s="851">
        <v>480449</v>
      </c>
      <c r="D788" s="848"/>
      <c r="E788" s="836"/>
    </row>
    <row r="789" spans="1:5" ht="15" customHeight="1" x14ac:dyDescent="0.25">
      <c r="A789" s="913">
        <v>12.3</v>
      </c>
      <c r="B789" s="912" t="s">
        <v>267</v>
      </c>
      <c r="C789" s="851">
        <v>480451</v>
      </c>
      <c r="D789" s="848"/>
      <c r="E789" s="836"/>
    </row>
    <row r="790" spans="1:5" ht="15" customHeight="1" x14ac:dyDescent="0.25">
      <c r="A790" s="913">
        <v>12.3</v>
      </c>
      <c r="B790" s="912" t="s">
        <v>267</v>
      </c>
      <c r="C790" s="851">
        <v>480452</v>
      </c>
      <c r="D790" s="848"/>
      <c r="E790" s="836"/>
    </row>
    <row r="791" spans="1:5" ht="15" customHeight="1" x14ac:dyDescent="0.25">
      <c r="A791" s="913">
        <v>12.3</v>
      </c>
      <c r="B791" s="912" t="s">
        <v>267</v>
      </c>
      <c r="C791" s="851">
        <v>480459</v>
      </c>
      <c r="D791" s="848"/>
      <c r="E791" s="836"/>
    </row>
    <row r="792" spans="1:5" ht="15" customHeight="1" x14ac:dyDescent="0.25">
      <c r="A792" s="913">
        <v>12.3</v>
      </c>
      <c r="B792" s="912" t="s">
        <v>267</v>
      </c>
      <c r="C792" s="851">
        <v>480511</v>
      </c>
      <c r="D792" s="848"/>
      <c r="E792" s="836"/>
    </row>
    <row r="793" spans="1:5" ht="15" customHeight="1" x14ac:dyDescent="0.25">
      <c r="A793" s="913">
        <v>12.3</v>
      </c>
      <c r="B793" s="912" t="s">
        <v>267</v>
      </c>
      <c r="C793" s="851">
        <v>480512</v>
      </c>
      <c r="D793" s="848"/>
      <c r="E793" s="836"/>
    </row>
    <row r="794" spans="1:5" ht="15" customHeight="1" x14ac:dyDescent="0.25">
      <c r="A794" s="913">
        <v>12.3</v>
      </c>
      <c r="B794" s="912" t="s">
        <v>267</v>
      </c>
      <c r="C794" s="851">
        <v>480519</v>
      </c>
      <c r="D794" s="848"/>
      <c r="E794" s="836"/>
    </row>
    <row r="795" spans="1:5" ht="15" customHeight="1" x14ac:dyDescent="0.25">
      <c r="A795" s="913">
        <v>12.3</v>
      </c>
      <c r="B795" s="912" t="s">
        <v>267</v>
      </c>
      <c r="C795" s="851">
        <v>480524</v>
      </c>
      <c r="D795" s="848"/>
      <c r="E795" s="836"/>
    </row>
    <row r="796" spans="1:5" ht="15" customHeight="1" x14ac:dyDescent="0.25">
      <c r="A796" s="913">
        <v>12.3</v>
      </c>
      <c r="B796" s="912" t="s">
        <v>267</v>
      </c>
      <c r="C796" s="851">
        <v>480525</v>
      </c>
      <c r="D796" s="848"/>
      <c r="E796" s="836"/>
    </row>
    <row r="797" spans="1:5" ht="15" customHeight="1" x14ac:dyDescent="0.25">
      <c r="A797" s="913">
        <v>12.3</v>
      </c>
      <c r="B797" s="912" t="s">
        <v>267</v>
      </c>
      <c r="C797" s="851">
        <v>480530</v>
      </c>
      <c r="D797" s="848"/>
      <c r="E797" s="836"/>
    </row>
    <row r="798" spans="1:5" ht="15" customHeight="1" x14ac:dyDescent="0.25">
      <c r="A798" s="913">
        <v>12.3</v>
      </c>
      <c r="B798" s="912" t="s">
        <v>267</v>
      </c>
      <c r="C798" s="851">
        <v>480591</v>
      </c>
      <c r="D798" s="848"/>
      <c r="E798" s="836"/>
    </row>
    <row r="799" spans="1:5" ht="15" customHeight="1" x14ac:dyDescent="0.25">
      <c r="A799" s="913">
        <v>12.3</v>
      </c>
      <c r="B799" s="912" t="s">
        <v>267</v>
      </c>
      <c r="C799" s="851">
        <v>480592</v>
      </c>
      <c r="D799" s="848"/>
      <c r="E799" s="836"/>
    </row>
    <row r="800" spans="1:5" ht="15" customHeight="1" x14ac:dyDescent="0.25">
      <c r="A800" s="913">
        <v>12.3</v>
      </c>
      <c r="B800" s="912" t="s">
        <v>267</v>
      </c>
      <c r="C800" s="851">
        <v>480593</v>
      </c>
      <c r="D800" s="848"/>
      <c r="E800" s="836"/>
    </row>
    <row r="801" spans="1:5" ht="15" customHeight="1" x14ac:dyDescent="0.25">
      <c r="A801" s="913">
        <v>12.3</v>
      </c>
      <c r="B801" s="912" t="s">
        <v>267</v>
      </c>
      <c r="C801" s="851">
        <v>480610</v>
      </c>
      <c r="D801" s="848"/>
      <c r="E801" s="836"/>
    </row>
    <row r="802" spans="1:5" ht="15" customHeight="1" x14ac:dyDescent="0.25">
      <c r="A802" s="913">
        <v>12.3</v>
      </c>
      <c r="B802" s="912" t="s">
        <v>267</v>
      </c>
      <c r="C802" s="851">
        <v>480620</v>
      </c>
      <c r="D802" s="848"/>
      <c r="E802" s="836"/>
    </row>
    <row r="803" spans="1:5" ht="15" customHeight="1" x14ac:dyDescent="0.25">
      <c r="A803" s="913">
        <v>12.3</v>
      </c>
      <c r="B803" s="912" t="s">
        <v>267</v>
      </c>
      <c r="C803" s="851">
        <v>480640</v>
      </c>
      <c r="D803" s="848"/>
      <c r="E803" s="836"/>
    </row>
    <row r="804" spans="1:5" ht="15" customHeight="1" x14ac:dyDescent="0.25">
      <c r="A804" s="913">
        <v>12.3</v>
      </c>
      <c r="B804" s="912" t="s">
        <v>267</v>
      </c>
      <c r="C804" s="851">
        <v>4808</v>
      </c>
      <c r="D804" s="848"/>
      <c r="E804" s="836"/>
    </row>
    <row r="805" spans="1:5" ht="15" customHeight="1" x14ac:dyDescent="0.25">
      <c r="A805" s="913">
        <v>12.3</v>
      </c>
      <c r="B805" s="912" t="s">
        <v>267</v>
      </c>
      <c r="C805" s="851">
        <v>481031</v>
      </c>
      <c r="D805" s="848"/>
      <c r="E805" s="836"/>
    </row>
    <row r="806" spans="1:5" ht="15" customHeight="1" x14ac:dyDescent="0.25">
      <c r="A806" s="913">
        <v>12.3</v>
      </c>
      <c r="B806" s="912" t="s">
        <v>267</v>
      </c>
      <c r="C806" s="851">
        <v>481032</v>
      </c>
      <c r="D806" s="848"/>
      <c r="E806" s="836"/>
    </row>
    <row r="807" spans="1:5" ht="15" customHeight="1" x14ac:dyDescent="0.25">
      <c r="A807" s="913">
        <v>12.3</v>
      </c>
      <c r="B807" s="912" t="s">
        <v>267</v>
      </c>
      <c r="C807" s="851">
        <v>481039</v>
      </c>
      <c r="D807" s="848"/>
      <c r="E807" s="836"/>
    </row>
    <row r="808" spans="1:5" ht="15" customHeight="1" x14ac:dyDescent="0.25">
      <c r="A808" s="913">
        <v>12.3</v>
      </c>
      <c r="B808" s="912" t="s">
        <v>267</v>
      </c>
      <c r="C808" s="851">
        <v>481092</v>
      </c>
      <c r="D808" s="848"/>
      <c r="E808" s="836"/>
    </row>
    <row r="809" spans="1:5" ht="15" customHeight="1" x14ac:dyDescent="0.25">
      <c r="A809" s="913">
        <v>12.3</v>
      </c>
      <c r="B809" s="912" t="s">
        <v>267</v>
      </c>
      <c r="C809" s="851">
        <v>481099</v>
      </c>
      <c r="D809" s="848"/>
      <c r="E809" s="836"/>
    </row>
    <row r="810" spans="1:5" ht="15" customHeight="1" x14ac:dyDescent="0.25">
      <c r="A810" s="913">
        <v>12.3</v>
      </c>
      <c r="B810" s="912" t="s">
        <v>267</v>
      </c>
      <c r="C810" s="851">
        <v>481151</v>
      </c>
      <c r="D810" s="848"/>
      <c r="E810" s="836"/>
    </row>
    <row r="811" spans="1:5" ht="15.75" customHeight="1" x14ac:dyDescent="0.25">
      <c r="A811" s="914">
        <v>12.3</v>
      </c>
      <c r="B811" s="915" t="s">
        <v>267</v>
      </c>
      <c r="C811" s="939">
        <v>481159</v>
      </c>
      <c r="D811" s="848"/>
      <c r="E811" s="836"/>
    </row>
    <row r="812" spans="1:5" ht="15.75" customHeight="1" x14ac:dyDescent="0.25">
      <c r="A812" s="926" t="s">
        <v>173</v>
      </c>
      <c r="B812" s="922" t="s">
        <v>715</v>
      </c>
      <c r="C812" s="923">
        <v>480411</v>
      </c>
      <c r="D812" s="848"/>
      <c r="E812" s="836"/>
    </row>
    <row r="813" spans="1:5" ht="15" customHeight="1" x14ac:dyDescent="0.25">
      <c r="A813" s="928" t="s">
        <v>173</v>
      </c>
      <c r="B813" s="912" t="s">
        <v>715</v>
      </c>
      <c r="C813" s="924">
        <v>480419</v>
      </c>
      <c r="D813" s="848"/>
      <c r="E813" s="836"/>
    </row>
    <row r="814" spans="1:5" ht="15" customHeight="1" x14ac:dyDescent="0.25">
      <c r="A814" s="928" t="s">
        <v>173</v>
      </c>
      <c r="B814" s="912" t="s">
        <v>715</v>
      </c>
      <c r="C814" s="924">
        <v>480511</v>
      </c>
      <c r="D814" s="848"/>
      <c r="E814" s="836"/>
    </row>
    <row r="815" spans="1:5" ht="15" customHeight="1" x14ac:dyDescent="0.25">
      <c r="A815" s="928" t="s">
        <v>173</v>
      </c>
      <c r="B815" s="912" t="s">
        <v>715</v>
      </c>
      <c r="C815" s="924">
        <v>480512</v>
      </c>
      <c r="D815" s="848"/>
      <c r="E815" s="836"/>
    </row>
    <row r="816" spans="1:5" ht="15" customHeight="1" x14ac:dyDescent="0.25">
      <c r="A816" s="928" t="s">
        <v>173</v>
      </c>
      <c r="B816" s="912" t="s">
        <v>715</v>
      </c>
      <c r="C816" s="924">
        <v>480519</v>
      </c>
      <c r="D816" s="848"/>
      <c r="E816" s="836"/>
    </row>
    <row r="817" spans="1:5" ht="15" customHeight="1" x14ac:dyDescent="0.25">
      <c r="A817" s="928" t="s">
        <v>173</v>
      </c>
      <c r="B817" s="912" t="s">
        <v>715</v>
      </c>
      <c r="C817" s="924">
        <v>480524</v>
      </c>
      <c r="D817" s="848"/>
      <c r="E817" s="836"/>
    </row>
    <row r="818" spans="1:5" ht="15" customHeight="1" x14ac:dyDescent="0.25">
      <c r="A818" s="928" t="s">
        <v>173</v>
      </c>
      <c r="B818" s="912" t="s">
        <v>715</v>
      </c>
      <c r="C818" s="924">
        <v>480525</v>
      </c>
      <c r="D818" s="848"/>
      <c r="E818" s="836"/>
    </row>
    <row r="819" spans="1:5" ht="15" customHeight="1" x14ac:dyDescent="0.25">
      <c r="A819" s="928" t="s">
        <v>173</v>
      </c>
      <c r="B819" s="912" t="s">
        <v>715</v>
      </c>
      <c r="C819" s="924">
        <v>480591</v>
      </c>
      <c r="D819" s="848"/>
      <c r="E819" s="836"/>
    </row>
    <row r="820" spans="1:5" ht="15" customHeight="1" x14ac:dyDescent="0.25">
      <c r="A820" s="897" t="s">
        <v>173</v>
      </c>
      <c r="B820" s="846" t="s">
        <v>717</v>
      </c>
      <c r="C820" s="925">
        <v>480411</v>
      </c>
      <c r="D820" s="848"/>
      <c r="E820" s="836"/>
    </row>
    <row r="821" spans="1:5" ht="15" customHeight="1" x14ac:dyDescent="0.25">
      <c r="A821" s="891" t="s">
        <v>173</v>
      </c>
      <c r="B821" s="850" t="s">
        <v>717</v>
      </c>
      <c r="C821" s="916">
        <v>480419</v>
      </c>
      <c r="D821" s="848"/>
      <c r="E821" s="836"/>
    </row>
    <row r="822" spans="1:5" ht="15" customHeight="1" x14ac:dyDescent="0.25">
      <c r="A822" s="891" t="s">
        <v>173</v>
      </c>
      <c r="B822" s="850" t="s">
        <v>717</v>
      </c>
      <c r="C822" s="916">
        <v>480511</v>
      </c>
      <c r="D822" s="848"/>
      <c r="E822" s="836"/>
    </row>
    <row r="823" spans="1:5" ht="15" customHeight="1" x14ac:dyDescent="0.25">
      <c r="A823" s="891" t="s">
        <v>173</v>
      </c>
      <c r="B823" s="850" t="s">
        <v>717</v>
      </c>
      <c r="C823" s="916">
        <v>480512</v>
      </c>
      <c r="D823" s="848"/>
      <c r="E823" s="836"/>
    </row>
    <row r="824" spans="1:5" ht="15" customHeight="1" x14ac:dyDescent="0.25">
      <c r="A824" s="891" t="s">
        <v>173</v>
      </c>
      <c r="B824" s="850" t="s">
        <v>717</v>
      </c>
      <c r="C824" s="916">
        <v>480519</v>
      </c>
      <c r="D824" s="848"/>
      <c r="E824" s="836"/>
    </row>
    <row r="825" spans="1:5" ht="15" customHeight="1" x14ac:dyDescent="0.25">
      <c r="A825" s="891" t="s">
        <v>173</v>
      </c>
      <c r="B825" s="850" t="s">
        <v>717</v>
      </c>
      <c r="C825" s="916">
        <v>480524</v>
      </c>
      <c r="D825" s="848"/>
      <c r="E825" s="836"/>
    </row>
    <row r="826" spans="1:5" ht="15" customHeight="1" x14ac:dyDescent="0.25">
      <c r="A826" s="891" t="s">
        <v>173</v>
      </c>
      <c r="B826" s="850" t="s">
        <v>717</v>
      </c>
      <c r="C826" s="916">
        <v>480525</v>
      </c>
      <c r="D826" s="848"/>
      <c r="E826" s="836"/>
    </row>
    <row r="827" spans="1:5" ht="15" customHeight="1" x14ac:dyDescent="0.25">
      <c r="A827" s="891" t="s">
        <v>173</v>
      </c>
      <c r="B827" s="850" t="s">
        <v>717</v>
      </c>
      <c r="C827" s="916">
        <v>480591</v>
      </c>
      <c r="D827" s="848"/>
      <c r="E827" s="836"/>
    </row>
    <row r="828" spans="1:5" ht="15" customHeight="1" x14ac:dyDescent="0.25">
      <c r="A828" s="891" t="s">
        <v>173</v>
      </c>
      <c r="B828" s="850" t="s">
        <v>572</v>
      </c>
      <c r="C828" s="916">
        <v>480411</v>
      </c>
      <c r="D828" s="848"/>
      <c r="E828" s="836"/>
    </row>
    <row r="829" spans="1:5" ht="15" customHeight="1" x14ac:dyDescent="0.25">
      <c r="A829" s="891" t="s">
        <v>173</v>
      </c>
      <c r="B829" s="850" t="s">
        <v>572</v>
      </c>
      <c r="C829" s="916">
        <v>480419</v>
      </c>
      <c r="D829" s="848"/>
      <c r="E829" s="836"/>
    </row>
    <row r="830" spans="1:5" ht="15" customHeight="1" x14ac:dyDescent="0.25">
      <c r="A830" s="891" t="s">
        <v>173</v>
      </c>
      <c r="B830" s="850" t="s">
        <v>572</v>
      </c>
      <c r="C830" s="916">
        <v>480511</v>
      </c>
      <c r="D830" s="848"/>
      <c r="E830" s="836"/>
    </row>
    <row r="831" spans="1:5" ht="15" customHeight="1" x14ac:dyDescent="0.25">
      <c r="A831" s="891" t="s">
        <v>173</v>
      </c>
      <c r="B831" s="850" t="s">
        <v>572</v>
      </c>
      <c r="C831" s="916">
        <v>480512</v>
      </c>
      <c r="D831" s="848"/>
      <c r="E831" s="836"/>
    </row>
    <row r="832" spans="1:5" ht="15" customHeight="1" x14ac:dyDescent="0.25">
      <c r="A832" s="891" t="s">
        <v>173</v>
      </c>
      <c r="B832" s="850" t="s">
        <v>572</v>
      </c>
      <c r="C832" s="916">
        <v>480519</v>
      </c>
      <c r="D832" s="848"/>
      <c r="E832" s="836"/>
    </row>
    <row r="833" spans="1:5" ht="15" customHeight="1" x14ac:dyDescent="0.25">
      <c r="A833" s="891" t="s">
        <v>173</v>
      </c>
      <c r="B833" s="850" t="s">
        <v>572</v>
      </c>
      <c r="C833" s="916">
        <v>480524</v>
      </c>
      <c r="D833" s="848"/>
      <c r="E833" s="836"/>
    </row>
    <row r="834" spans="1:5" ht="15" customHeight="1" x14ac:dyDescent="0.25">
      <c r="A834" s="891" t="s">
        <v>173</v>
      </c>
      <c r="B834" s="850" t="s">
        <v>572</v>
      </c>
      <c r="C834" s="916">
        <v>480525</v>
      </c>
      <c r="D834" s="848"/>
      <c r="E834" s="836"/>
    </row>
    <row r="835" spans="1:5" ht="15.75" customHeight="1" x14ac:dyDescent="0.25">
      <c r="A835" s="902" t="s">
        <v>173</v>
      </c>
      <c r="B835" s="903" t="s">
        <v>572</v>
      </c>
      <c r="C835" s="917">
        <v>480591</v>
      </c>
      <c r="D835" s="848"/>
      <c r="E835" s="836"/>
    </row>
    <row r="836" spans="1:5" ht="15.75" customHeight="1" x14ac:dyDescent="0.25">
      <c r="A836" s="926" t="s">
        <v>175</v>
      </c>
      <c r="B836" s="922" t="s">
        <v>715</v>
      </c>
      <c r="C836" s="923">
        <v>480442</v>
      </c>
      <c r="D836" s="848"/>
      <c r="E836" s="836"/>
    </row>
    <row r="837" spans="1:5" ht="15" customHeight="1" x14ac:dyDescent="0.25">
      <c r="A837" s="928" t="s">
        <v>175</v>
      </c>
      <c r="B837" s="912" t="s">
        <v>715</v>
      </c>
      <c r="C837" s="924">
        <v>480449</v>
      </c>
      <c r="D837" s="848"/>
      <c r="E837" s="836"/>
    </row>
    <row r="838" spans="1:5" ht="15" customHeight="1" x14ac:dyDescent="0.25">
      <c r="A838" s="928" t="s">
        <v>175</v>
      </c>
      <c r="B838" s="912" t="s">
        <v>715</v>
      </c>
      <c r="C838" s="924">
        <v>480451</v>
      </c>
      <c r="D838" s="848"/>
      <c r="E838" s="836"/>
    </row>
    <row r="839" spans="1:5" ht="15" customHeight="1" x14ac:dyDescent="0.25">
      <c r="A839" s="928" t="s">
        <v>175</v>
      </c>
      <c r="B839" s="912" t="s">
        <v>715</v>
      </c>
      <c r="C839" s="924">
        <v>480452</v>
      </c>
      <c r="D839" s="848"/>
      <c r="E839" s="836"/>
    </row>
    <row r="840" spans="1:5" ht="15" customHeight="1" x14ac:dyDescent="0.25">
      <c r="A840" s="928" t="s">
        <v>175</v>
      </c>
      <c r="B840" s="912" t="s">
        <v>715</v>
      </c>
      <c r="C840" s="924">
        <v>480459</v>
      </c>
      <c r="D840" s="848"/>
      <c r="E840" s="836"/>
    </row>
    <row r="841" spans="1:5" ht="15" customHeight="1" x14ac:dyDescent="0.25">
      <c r="A841" s="928" t="s">
        <v>175</v>
      </c>
      <c r="B841" s="912" t="s">
        <v>715</v>
      </c>
      <c r="C841" s="924">
        <v>480592</v>
      </c>
      <c r="D841" s="848"/>
      <c r="E841" s="836"/>
    </row>
    <row r="842" spans="1:5" ht="15" customHeight="1" x14ac:dyDescent="0.25">
      <c r="A842" s="928" t="s">
        <v>175</v>
      </c>
      <c r="B842" s="912" t="s">
        <v>715</v>
      </c>
      <c r="C842" s="924">
        <v>481032</v>
      </c>
      <c r="D842" s="848"/>
      <c r="E842" s="836"/>
    </row>
    <row r="843" spans="1:5" ht="15" customHeight="1" x14ac:dyDescent="0.25">
      <c r="A843" s="928" t="s">
        <v>175</v>
      </c>
      <c r="B843" s="912" t="s">
        <v>715</v>
      </c>
      <c r="C843" s="924">
        <v>481039</v>
      </c>
      <c r="D843" s="848"/>
      <c r="E843" s="836"/>
    </row>
    <row r="844" spans="1:5" ht="15" customHeight="1" x14ac:dyDescent="0.25">
      <c r="A844" s="928" t="s">
        <v>175</v>
      </c>
      <c r="B844" s="912" t="s">
        <v>715</v>
      </c>
      <c r="C844" s="924">
        <v>481092</v>
      </c>
      <c r="D844" s="848"/>
      <c r="E844" s="836"/>
    </row>
    <row r="845" spans="1:5" ht="15" customHeight="1" x14ac:dyDescent="0.25">
      <c r="A845" s="928" t="s">
        <v>175</v>
      </c>
      <c r="B845" s="912" t="s">
        <v>715</v>
      </c>
      <c r="C845" s="924">
        <v>481151</v>
      </c>
      <c r="D845" s="848"/>
      <c r="E845" s="836"/>
    </row>
    <row r="846" spans="1:5" ht="15" customHeight="1" x14ac:dyDescent="0.25">
      <c r="A846" s="928" t="s">
        <v>175</v>
      </c>
      <c r="B846" s="912" t="s">
        <v>715</v>
      </c>
      <c r="C846" s="924">
        <v>481159</v>
      </c>
      <c r="D846" s="848"/>
      <c r="E846" s="836"/>
    </row>
    <row r="847" spans="1:5" ht="15" customHeight="1" x14ac:dyDescent="0.25">
      <c r="A847" s="897" t="s">
        <v>175</v>
      </c>
      <c r="B847" s="846" t="s">
        <v>717</v>
      </c>
      <c r="C847" s="925">
        <v>480442</v>
      </c>
      <c r="D847" s="848"/>
      <c r="E847" s="836"/>
    </row>
    <row r="848" spans="1:5" ht="15" customHeight="1" x14ac:dyDescent="0.25">
      <c r="A848" s="891" t="s">
        <v>175</v>
      </c>
      <c r="B848" s="850" t="s">
        <v>717</v>
      </c>
      <c r="C848" s="916">
        <v>480449</v>
      </c>
      <c r="D848" s="848"/>
      <c r="E848" s="836"/>
    </row>
    <row r="849" spans="1:5" ht="15" customHeight="1" x14ac:dyDescent="0.25">
      <c r="A849" s="891" t="s">
        <v>175</v>
      </c>
      <c r="B849" s="850" t="s">
        <v>717</v>
      </c>
      <c r="C849" s="916">
        <v>480451</v>
      </c>
      <c r="D849" s="848"/>
      <c r="E849" s="836"/>
    </row>
    <row r="850" spans="1:5" ht="15" customHeight="1" x14ac:dyDescent="0.25">
      <c r="A850" s="891" t="s">
        <v>175</v>
      </c>
      <c r="B850" s="850" t="s">
        <v>717</v>
      </c>
      <c r="C850" s="916">
        <v>480452</v>
      </c>
      <c r="D850" s="848"/>
      <c r="E850" s="836"/>
    </row>
    <row r="851" spans="1:5" ht="15" customHeight="1" x14ac:dyDescent="0.25">
      <c r="A851" s="891" t="s">
        <v>175</v>
      </c>
      <c r="B851" s="850" t="s">
        <v>717</v>
      </c>
      <c r="C851" s="916">
        <v>480459</v>
      </c>
      <c r="D851" s="848"/>
      <c r="E851" s="836"/>
    </row>
    <row r="852" spans="1:5" ht="15" customHeight="1" x14ac:dyDescent="0.25">
      <c r="A852" s="891" t="s">
        <v>175</v>
      </c>
      <c r="B852" s="850" t="s">
        <v>717</v>
      </c>
      <c r="C852" s="916">
        <v>480592</v>
      </c>
      <c r="D852" s="848"/>
      <c r="E852" s="836"/>
    </row>
    <row r="853" spans="1:5" ht="15" customHeight="1" x14ac:dyDescent="0.25">
      <c r="A853" s="891" t="s">
        <v>175</v>
      </c>
      <c r="B853" s="850" t="s">
        <v>717</v>
      </c>
      <c r="C853" s="916">
        <v>481032</v>
      </c>
      <c r="D853" s="848"/>
      <c r="E853" s="836"/>
    </row>
    <row r="854" spans="1:5" ht="15" customHeight="1" x14ac:dyDescent="0.25">
      <c r="A854" s="891" t="s">
        <v>175</v>
      </c>
      <c r="B854" s="850" t="s">
        <v>717</v>
      </c>
      <c r="C854" s="916">
        <v>481039</v>
      </c>
      <c r="D854" s="848"/>
      <c r="E854" s="836"/>
    </row>
    <row r="855" spans="1:5" ht="15" customHeight="1" x14ac:dyDescent="0.25">
      <c r="A855" s="891" t="s">
        <v>175</v>
      </c>
      <c r="B855" s="850" t="s">
        <v>717</v>
      </c>
      <c r="C855" s="916">
        <v>481092</v>
      </c>
      <c r="D855" s="848"/>
      <c r="E855" s="836"/>
    </row>
    <row r="856" spans="1:5" ht="15" customHeight="1" x14ac:dyDescent="0.25">
      <c r="A856" s="891" t="s">
        <v>175</v>
      </c>
      <c r="B856" s="850" t="s">
        <v>717</v>
      </c>
      <c r="C856" s="916">
        <v>481151</v>
      </c>
      <c r="D856" s="848"/>
      <c r="E856" s="836"/>
    </row>
    <row r="857" spans="1:5" ht="15" customHeight="1" x14ac:dyDescent="0.25">
      <c r="A857" s="891" t="s">
        <v>175</v>
      </c>
      <c r="B857" s="850" t="s">
        <v>717</v>
      </c>
      <c r="C857" s="916">
        <v>481159</v>
      </c>
      <c r="D857" s="848"/>
      <c r="E857" s="836"/>
    </row>
    <row r="858" spans="1:5" ht="15" customHeight="1" x14ac:dyDescent="0.25">
      <c r="A858" s="891" t="s">
        <v>175</v>
      </c>
      <c r="B858" s="850" t="s">
        <v>572</v>
      </c>
      <c r="C858" s="916">
        <v>480442</v>
      </c>
      <c r="D858" s="848"/>
      <c r="E858" s="836"/>
    </row>
    <row r="859" spans="1:5" ht="15" customHeight="1" x14ac:dyDescent="0.25">
      <c r="A859" s="891" t="s">
        <v>175</v>
      </c>
      <c r="B859" s="850" t="s">
        <v>572</v>
      </c>
      <c r="C859" s="916">
        <v>480449</v>
      </c>
      <c r="D859" s="848"/>
      <c r="E859" s="836"/>
    </row>
    <row r="860" spans="1:5" ht="15" customHeight="1" x14ac:dyDescent="0.25">
      <c r="A860" s="891" t="s">
        <v>175</v>
      </c>
      <c r="B860" s="850" t="s">
        <v>572</v>
      </c>
      <c r="C860" s="916">
        <v>480451</v>
      </c>
      <c r="D860" s="848"/>
      <c r="E860" s="836"/>
    </row>
    <row r="861" spans="1:5" ht="15" customHeight="1" x14ac:dyDescent="0.25">
      <c r="A861" s="891" t="s">
        <v>175</v>
      </c>
      <c r="B861" s="850" t="s">
        <v>572</v>
      </c>
      <c r="C861" s="916">
        <v>480452</v>
      </c>
      <c r="D861" s="848"/>
      <c r="E861" s="836"/>
    </row>
    <row r="862" spans="1:5" ht="15" customHeight="1" x14ac:dyDescent="0.25">
      <c r="A862" s="891" t="s">
        <v>175</v>
      </c>
      <c r="B862" s="850" t="s">
        <v>572</v>
      </c>
      <c r="C862" s="916">
        <v>480459</v>
      </c>
      <c r="D862" s="848"/>
      <c r="E862" s="836"/>
    </row>
    <row r="863" spans="1:5" ht="15" customHeight="1" x14ac:dyDescent="0.25">
      <c r="A863" s="891" t="s">
        <v>175</v>
      </c>
      <c r="B863" s="850" t="s">
        <v>572</v>
      </c>
      <c r="C863" s="916">
        <v>480592</v>
      </c>
      <c r="D863" s="848"/>
      <c r="E863" s="836"/>
    </row>
    <row r="864" spans="1:5" ht="15" customHeight="1" x14ac:dyDescent="0.25">
      <c r="A864" s="891" t="s">
        <v>175</v>
      </c>
      <c r="B864" s="850" t="s">
        <v>572</v>
      </c>
      <c r="C864" s="916">
        <v>481032</v>
      </c>
      <c r="D864" s="848"/>
      <c r="E864" s="836"/>
    </row>
    <row r="865" spans="1:5" ht="15" customHeight="1" x14ac:dyDescent="0.25">
      <c r="A865" s="891" t="s">
        <v>175</v>
      </c>
      <c r="B865" s="850" t="s">
        <v>572</v>
      </c>
      <c r="C865" s="916">
        <v>481039</v>
      </c>
      <c r="D865" s="848"/>
      <c r="E865" s="836"/>
    </row>
    <row r="866" spans="1:5" ht="15" customHeight="1" x14ac:dyDescent="0.25">
      <c r="A866" s="891" t="s">
        <v>175</v>
      </c>
      <c r="B866" s="850" t="s">
        <v>572</v>
      </c>
      <c r="C866" s="916">
        <v>481092</v>
      </c>
      <c r="D866" s="848"/>
      <c r="E866" s="836"/>
    </row>
    <row r="867" spans="1:5" ht="15" customHeight="1" x14ac:dyDescent="0.25">
      <c r="A867" s="891" t="s">
        <v>175</v>
      </c>
      <c r="B867" s="850" t="s">
        <v>572</v>
      </c>
      <c r="C867" s="916">
        <v>481151</v>
      </c>
      <c r="D867" s="848"/>
      <c r="E867" s="836"/>
    </row>
    <row r="868" spans="1:5" ht="15" customHeight="1" x14ac:dyDescent="0.25">
      <c r="A868" s="891" t="s">
        <v>175</v>
      </c>
      <c r="B868" s="850" t="s">
        <v>572</v>
      </c>
      <c r="C868" s="916">
        <v>481159</v>
      </c>
      <c r="D868" s="848"/>
      <c r="E868" s="836"/>
    </row>
    <row r="869" spans="1:5" ht="15" customHeight="1" x14ac:dyDescent="0.25">
      <c r="A869" s="891" t="s">
        <v>175</v>
      </c>
      <c r="B869" s="850" t="s">
        <v>267</v>
      </c>
      <c r="C869" s="916">
        <v>480442</v>
      </c>
      <c r="D869" s="848"/>
      <c r="E869" s="836"/>
    </row>
    <row r="870" spans="1:5" ht="15" customHeight="1" x14ac:dyDescent="0.25">
      <c r="A870" s="891" t="s">
        <v>175</v>
      </c>
      <c r="B870" s="850" t="s">
        <v>267</v>
      </c>
      <c r="C870" s="916">
        <v>480449</v>
      </c>
      <c r="D870" s="848"/>
      <c r="E870" s="836"/>
    </row>
    <row r="871" spans="1:5" ht="15" customHeight="1" x14ac:dyDescent="0.25">
      <c r="A871" s="891" t="s">
        <v>175</v>
      </c>
      <c r="B871" s="850" t="s">
        <v>267</v>
      </c>
      <c r="C871" s="916">
        <v>480451</v>
      </c>
      <c r="D871" s="848"/>
      <c r="E871" s="836"/>
    </row>
    <row r="872" spans="1:5" ht="15" customHeight="1" x14ac:dyDescent="0.25">
      <c r="A872" s="891" t="s">
        <v>175</v>
      </c>
      <c r="B872" s="850" t="s">
        <v>267</v>
      </c>
      <c r="C872" s="916">
        <v>480452</v>
      </c>
      <c r="D872" s="848"/>
      <c r="E872" s="836"/>
    </row>
    <row r="873" spans="1:5" ht="15" customHeight="1" x14ac:dyDescent="0.25">
      <c r="A873" s="891" t="s">
        <v>175</v>
      </c>
      <c r="B873" s="850" t="s">
        <v>267</v>
      </c>
      <c r="C873" s="916">
        <v>480459</v>
      </c>
      <c r="D873" s="848"/>
      <c r="E873" s="836"/>
    </row>
    <row r="874" spans="1:5" ht="15" customHeight="1" x14ac:dyDescent="0.25">
      <c r="A874" s="891" t="s">
        <v>175</v>
      </c>
      <c r="B874" s="850" t="s">
        <v>267</v>
      </c>
      <c r="C874" s="916">
        <v>480592</v>
      </c>
      <c r="D874" s="848"/>
      <c r="E874" s="836"/>
    </row>
    <row r="875" spans="1:5" ht="15" customHeight="1" x14ac:dyDescent="0.25">
      <c r="A875" s="891" t="s">
        <v>175</v>
      </c>
      <c r="B875" s="850" t="s">
        <v>267</v>
      </c>
      <c r="C875" s="916">
        <v>481032</v>
      </c>
      <c r="D875" s="848"/>
      <c r="E875" s="836"/>
    </row>
    <row r="876" spans="1:5" ht="15" customHeight="1" x14ac:dyDescent="0.25">
      <c r="A876" s="891" t="s">
        <v>175</v>
      </c>
      <c r="B876" s="850" t="s">
        <v>267</v>
      </c>
      <c r="C876" s="916">
        <v>481039</v>
      </c>
      <c r="D876" s="848"/>
      <c r="E876" s="836"/>
    </row>
    <row r="877" spans="1:5" ht="15" customHeight="1" x14ac:dyDescent="0.25">
      <c r="A877" s="891" t="s">
        <v>175</v>
      </c>
      <c r="B877" s="850" t="s">
        <v>267</v>
      </c>
      <c r="C877" s="916">
        <v>481092</v>
      </c>
      <c r="D877" s="848"/>
      <c r="E877" s="836"/>
    </row>
    <row r="878" spans="1:5" ht="15" customHeight="1" x14ac:dyDescent="0.25">
      <c r="A878" s="891" t="s">
        <v>175</v>
      </c>
      <c r="B878" s="850" t="s">
        <v>267</v>
      </c>
      <c r="C878" s="916">
        <v>481151</v>
      </c>
      <c r="D878" s="848"/>
      <c r="E878" s="836"/>
    </row>
    <row r="879" spans="1:5" ht="15.75" customHeight="1" x14ac:dyDescent="0.25">
      <c r="A879" s="902" t="s">
        <v>175</v>
      </c>
      <c r="B879" s="903" t="s">
        <v>267</v>
      </c>
      <c r="C879" s="917">
        <v>481159</v>
      </c>
      <c r="D879" s="848"/>
      <c r="E879" s="836"/>
    </row>
    <row r="880" spans="1:5" ht="15.75" customHeight="1" x14ac:dyDescent="0.25">
      <c r="A880" s="926" t="s">
        <v>177</v>
      </c>
      <c r="B880" s="922" t="s">
        <v>715</v>
      </c>
      <c r="C880" s="923">
        <v>480421</v>
      </c>
      <c r="D880" s="848"/>
      <c r="E880" s="836"/>
    </row>
    <row r="881" spans="1:5" ht="15" customHeight="1" x14ac:dyDescent="0.25">
      <c r="A881" s="928" t="s">
        <v>177</v>
      </c>
      <c r="B881" s="912" t="s">
        <v>715</v>
      </c>
      <c r="C881" s="952" t="s">
        <v>797</v>
      </c>
      <c r="D881" s="848"/>
      <c r="E881" s="836"/>
    </row>
    <row r="882" spans="1:5" ht="15" customHeight="1" x14ac:dyDescent="0.25">
      <c r="A882" s="928" t="s">
        <v>177</v>
      </c>
      <c r="B882" s="912" t="s">
        <v>715</v>
      </c>
      <c r="C882" s="952" t="s">
        <v>798</v>
      </c>
      <c r="D882" s="848"/>
      <c r="E882" s="836"/>
    </row>
    <row r="883" spans="1:5" ht="15" customHeight="1" x14ac:dyDescent="0.25">
      <c r="A883" s="928" t="s">
        <v>177</v>
      </c>
      <c r="B883" s="912" t="s">
        <v>715</v>
      </c>
      <c r="C883" s="924">
        <v>480439</v>
      </c>
      <c r="D883" s="848"/>
      <c r="E883" s="836"/>
    </row>
    <row r="884" spans="1:5" ht="15" customHeight="1" x14ac:dyDescent="0.25">
      <c r="A884" s="928" t="s">
        <v>177</v>
      </c>
      <c r="B884" s="912" t="s">
        <v>715</v>
      </c>
      <c r="C884" s="924">
        <v>480530</v>
      </c>
      <c r="D884" s="848"/>
      <c r="E884" s="836"/>
    </row>
    <row r="885" spans="1:5" ht="15" customHeight="1" x14ac:dyDescent="0.25">
      <c r="A885" s="928" t="s">
        <v>177</v>
      </c>
      <c r="B885" s="912" t="s">
        <v>715</v>
      </c>
      <c r="C885" s="924">
        <v>480610</v>
      </c>
      <c r="D885" s="848"/>
      <c r="E885" s="836"/>
    </row>
    <row r="886" spans="1:5" ht="15" customHeight="1" x14ac:dyDescent="0.25">
      <c r="A886" s="928" t="s">
        <v>177</v>
      </c>
      <c r="B886" s="912" t="s">
        <v>715</v>
      </c>
      <c r="C886" s="924">
        <v>480620</v>
      </c>
      <c r="D886" s="848"/>
      <c r="E886" s="836"/>
    </row>
    <row r="887" spans="1:5" ht="15" customHeight="1" x14ac:dyDescent="0.25">
      <c r="A887" s="928" t="s">
        <v>177</v>
      </c>
      <c r="B887" s="912" t="s">
        <v>715</v>
      </c>
      <c r="C887" s="924">
        <v>480640</v>
      </c>
      <c r="D887" s="848"/>
      <c r="E887" s="836"/>
    </row>
    <row r="888" spans="1:5" ht="15" customHeight="1" x14ac:dyDescent="0.25">
      <c r="A888" s="928" t="s">
        <v>177</v>
      </c>
      <c r="B888" s="912" t="s">
        <v>715</v>
      </c>
      <c r="C888" s="924">
        <v>4808</v>
      </c>
      <c r="D888" s="848"/>
      <c r="E888" s="836"/>
    </row>
    <row r="889" spans="1:5" ht="15" customHeight="1" x14ac:dyDescent="0.25">
      <c r="A889" s="928" t="s">
        <v>177</v>
      </c>
      <c r="B889" s="912" t="s">
        <v>715</v>
      </c>
      <c r="C889" s="924">
        <v>481031</v>
      </c>
      <c r="D889" s="848"/>
      <c r="E889" s="836"/>
    </row>
    <row r="890" spans="1:5" ht="15" customHeight="1" x14ac:dyDescent="0.25">
      <c r="A890" s="928" t="s">
        <v>177</v>
      </c>
      <c r="B890" s="912" t="s">
        <v>715</v>
      </c>
      <c r="C890" s="924">
        <v>481099</v>
      </c>
      <c r="D890" s="848"/>
      <c r="E890" s="836"/>
    </row>
    <row r="891" spans="1:5" ht="15" customHeight="1" x14ac:dyDescent="0.25">
      <c r="A891" s="897" t="s">
        <v>177</v>
      </c>
      <c r="B891" s="846" t="s">
        <v>717</v>
      </c>
      <c r="C891" s="925">
        <v>480421</v>
      </c>
      <c r="D891" s="848"/>
      <c r="E891" s="836"/>
    </row>
    <row r="892" spans="1:5" ht="15" customHeight="1" x14ac:dyDescent="0.25">
      <c r="A892" s="891" t="s">
        <v>177</v>
      </c>
      <c r="B892" s="850" t="s">
        <v>717</v>
      </c>
      <c r="C892" s="916">
        <v>480429</v>
      </c>
      <c r="D892" s="848"/>
      <c r="E892" s="836"/>
    </row>
    <row r="893" spans="1:5" ht="15" customHeight="1" x14ac:dyDescent="0.25">
      <c r="A893" s="891" t="s">
        <v>177</v>
      </c>
      <c r="B893" s="850" t="s">
        <v>717</v>
      </c>
      <c r="C893" s="916">
        <v>480431</v>
      </c>
      <c r="D893" s="848"/>
      <c r="E893" s="836"/>
    </row>
    <row r="894" spans="1:5" ht="15" customHeight="1" x14ac:dyDescent="0.25">
      <c r="A894" s="891" t="s">
        <v>177</v>
      </c>
      <c r="B894" s="850" t="s">
        <v>717</v>
      </c>
      <c r="C894" s="916">
        <v>480439</v>
      </c>
      <c r="D894" s="848"/>
      <c r="E894" s="836"/>
    </row>
    <row r="895" spans="1:5" ht="15" customHeight="1" x14ac:dyDescent="0.25">
      <c r="A895" s="891" t="s">
        <v>177</v>
      </c>
      <c r="B895" s="850" t="s">
        <v>717</v>
      </c>
      <c r="C895" s="916">
        <v>480530</v>
      </c>
      <c r="D895" s="848"/>
      <c r="E895" s="836"/>
    </row>
    <row r="896" spans="1:5" ht="15" customHeight="1" x14ac:dyDescent="0.25">
      <c r="A896" s="891" t="s">
        <v>177</v>
      </c>
      <c r="B896" s="850" t="s">
        <v>717</v>
      </c>
      <c r="C896" s="916">
        <v>480610</v>
      </c>
      <c r="D896" s="848"/>
      <c r="E896" s="836"/>
    </row>
    <row r="897" spans="1:5" ht="15" customHeight="1" x14ac:dyDescent="0.25">
      <c r="A897" s="891" t="s">
        <v>177</v>
      </c>
      <c r="B897" s="850" t="s">
        <v>717</v>
      </c>
      <c r="C897" s="916">
        <v>480620</v>
      </c>
      <c r="D897" s="848"/>
      <c r="E897" s="836"/>
    </row>
    <row r="898" spans="1:5" ht="15" customHeight="1" x14ac:dyDescent="0.25">
      <c r="A898" s="891" t="s">
        <v>177</v>
      </c>
      <c r="B898" s="850" t="s">
        <v>717</v>
      </c>
      <c r="C898" s="916">
        <v>480640</v>
      </c>
      <c r="D898" s="848"/>
      <c r="E898" s="836"/>
    </row>
    <row r="899" spans="1:5" ht="15" customHeight="1" x14ac:dyDescent="0.25">
      <c r="A899" s="891" t="s">
        <v>177</v>
      </c>
      <c r="B899" s="850" t="s">
        <v>717</v>
      </c>
      <c r="C899" s="916">
        <v>4808</v>
      </c>
      <c r="D899" s="848"/>
      <c r="E899" s="836"/>
    </row>
    <row r="900" spans="1:5" ht="15" customHeight="1" x14ac:dyDescent="0.25">
      <c r="A900" s="891" t="s">
        <v>177</v>
      </c>
      <c r="B900" s="850" t="s">
        <v>717</v>
      </c>
      <c r="C900" s="916">
        <v>481031</v>
      </c>
      <c r="D900" s="848"/>
      <c r="E900" s="836"/>
    </row>
    <row r="901" spans="1:5" ht="15" customHeight="1" x14ac:dyDescent="0.25">
      <c r="A901" s="891" t="s">
        <v>177</v>
      </c>
      <c r="B901" s="850" t="s">
        <v>717</v>
      </c>
      <c r="C901" s="916">
        <v>481099</v>
      </c>
      <c r="D901" s="848"/>
      <c r="E901" s="836"/>
    </row>
    <row r="902" spans="1:5" ht="15" customHeight="1" x14ac:dyDescent="0.25">
      <c r="A902" s="891" t="s">
        <v>177</v>
      </c>
      <c r="B902" s="850" t="s">
        <v>572</v>
      </c>
      <c r="C902" s="916">
        <v>480421</v>
      </c>
      <c r="D902" s="848"/>
      <c r="E902" s="836"/>
    </row>
    <row r="903" spans="1:5" ht="15" customHeight="1" x14ac:dyDescent="0.25">
      <c r="A903" s="891" t="s">
        <v>177</v>
      </c>
      <c r="B903" s="850" t="s">
        <v>572</v>
      </c>
      <c r="C903" s="916">
        <v>480429</v>
      </c>
      <c r="D903" s="848"/>
      <c r="E903" s="836"/>
    </row>
    <row r="904" spans="1:5" ht="15" customHeight="1" x14ac:dyDescent="0.25">
      <c r="A904" s="891" t="s">
        <v>177</v>
      </c>
      <c r="B904" s="850" t="s">
        <v>572</v>
      </c>
      <c r="C904" s="916">
        <v>480431</v>
      </c>
      <c r="D904" s="848"/>
      <c r="E904" s="836"/>
    </row>
    <row r="905" spans="1:5" ht="15" customHeight="1" x14ac:dyDescent="0.25">
      <c r="A905" s="891" t="s">
        <v>177</v>
      </c>
      <c r="B905" s="850" t="s">
        <v>572</v>
      </c>
      <c r="C905" s="916">
        <v>480439</v>
      </c>
      <c r="D905" s="848"/>
      <c r="E905" s="836"/>
    </row>
    <row r="906" spans="1:5" ht="15" customHeight="1" x14ac:dyDescent="0.25">
      <c r="A906" s="891" t="s">
        <v>177</v>
      </c>
      <c r="B906" s="850" t="s">
        <v>572</v>
      </c>
      <c r="C906" s="916">
        <v>480530</v>
      </c>
      <c r="D906" s="848"/>
      <c r="E906" s="836"/>
    </row>
    <row r="907" spans="1:5" ht="15" customHeight="1" x14ac:dyDescent="0.25">
      <c r="A907" s="891" t="s">
        <v>177</v>
      </c>
      <c r="B907" s="850" t="s">
        <v>572</v>
      </c>
      <c r="C907" s="916">
        <v>480610</v>
      </c>
      <c r="D907" s="848"/>
      <c r="E907" s="836"/>
    </row>
    <row r="908" spans="1:5" ht="15" customHeight="1" x14ac:dyDescent="0.25">
      <c r="A908" s="891" t="s">
        <v>177</v>
      </c>
      <c r="B908" s="850" t="s">
        <v>572</v>
      </c>
      <c r="C908" s="916">
        <v>480620</v>
      </c>
      <c r="D908" s="848"/>
      <c r="E908" s="836"/>
    </row>
    <row r="909" spans="1:5" ht="15" customHeight="1" x14ac:dyDescent="0.25">
      <c r="A909" s="891" t="s">
        <v>177</v>
      </c>
      <c r="B909" s="850" t="s">
        <v>572</v>
      </c>
      <c r="C909" s="916">
        <v>480640</v>
      </c>
      <c r="D909" s="848"/>
      <c r="E909" s="836"/>
    </row>
    <row r="910" spans="1:5" ht="15" customHeight="1" x14ac:dyDescent="0.25">
      <c r="A910" s="891" t="s">
        <v>177</v>
      </c>
      <c r="B910" s="850" t="s">
        <v>572</v>
      </c>
      <c r="C910" s="916">
        <v>4808</v>
      </c>
      <c r="D910" s="848"/>
      <c r="E910" s="836"/>
    </row>
    <row r="911" spans="1:5" ht="15" customHeight="1" x14ac:dyDescent="0.25">
      <c r="A911" s="891" t="s">
        <v>177</v>
      </c>
      <c r="B911" s="850" t="s">
        <v>572</v>
      </c>
      <c r="C911" s="916">
        <v>481031</v>
      </c>
      <c r="D911" s="848"/>
      <c r="E911" s="836"/>
    </row>
    <row r="912" spans="1:5" ht="15" customHeight="1" x14ac:dyDescent="0.25">
      <c r="A912" s="891" t="s">
        <v>177</v>
      </c>
      <c r="B912" s="850" t="s">
        <v>572</v>
      </c>
      <c r="C912" s="916">
        <v>481099</v>
      </c>
      <c r="D912" s="848"/>
      <c r="E912" s="836"/>
    </row>
    <row r="913" spans="1:5" ht="15" customHeight="1" x14ac:dyDescent="0.25">
      <c r="A913" s="891" t="s">
        <v>177</v>
      </c>
      <c r="B913" s="850" t="s">
        <v>267</v>
      </c>
      <c r="C913" s="916">
        <v>480421</v>
      </c>
      <c r="D913" s="848"/>
      <c r="E913" s="836"/>
    </row>
    <row r="914" spans="1:5" ht="15" customHeight="1" x14ac:dyDescent="0.25">
      <c r="A914" s="891" t="s">
        <v>177</v>
      </c>
      <c r="B914" s="850" t="s">
        <v>267</v>
      </c>
      <c r="C914" s="916">
        <v>480429</v>
      </c>
      <c r="D914" s="848"/>
      <c r="E914" s="836"/>
    </row>
    <row r="915" spans="1:5" ht="15" customHeight="1" x14ac:dyDescent="0.25">
      <c r="A915" s="891" t="s">
        <v>177</v>
      </c>
      <c r="B915" s="850" t="s">
        <v>267</v>
      </c>
      <c r="C915" s="916">
        <v>480431</v>
      </c>
      <c r="D915" s="848"/>
      <c r="E915" s="836"/>
    </row>
    <row r="916" spans="1:5" ht="15" customHeight="1" x14ac:dyDescent="0.25">
      <c r="A916" s="891" t="s">
        <v>177</v>
      </c>
      <c r="B916" s="850" t="s">
        <v>267</v>
      </c>
      <c r="C916" s="916">
        <v>480439</v>
      </c>
      <c r="D916" s="848"/>
      <c r="E916" s="836"/>
    </row>
    <row r="917" spans="1:5" ht="15" customHeight="1" x14ac:dyDescent="0.25">
      <c r="A917" s="891" t="s">
        <v>177</v>
      </c>
      <c r="B917" s="850" t="s">
        <v>267</v>
      </c>
      <c r="C917" s="916">
        <v>480530</v>
      </c>
      <c r="D917" s="848"/>
      <c r="E917" s="836"/>
    </row>
    <row r="918" spans="1:5" ht="15" customHeight="1" x14ac:dyDescent="0.25">
      <c r="A918" s="891" t="s">
        <v>177</v>
      </c>
      <c r="B918" s="850" t="s">
        <v>267</v>
      </c>
      <c r="C918" s="916">
        <v>480610</v>
      </c>
      <c r="D918" s="848"/>
      <c r="E918" s="836"/>
    </row>
    <row r="919" spans="1:5" ht="15" customHeight="1" x14ac:dyDescent="0.25">
      <c r="A919" s="891" t="s">
        <v>177</v>
      </c>
      <c r="B919" s="850" t="s">
        <v>267</v>
      </c>
      <c r="C919" s="916">
        <v>480620</v>
      </c>
      <c r="D919" s="848"/>
      <c r="E919" s="836"/>
    </row>
    <row r="920" spans="1:5" ht="15" customHeight="1" x14ac:dyDescent="0.25">
      <c r="A920" s="891" t="s">
        <v>177</v>
      </c>
      <c r="B920" s="850" t="s">
        <v>267</v>
      </c>
      <c r="C920" s="916">
        <v>480640</v>
      </c>
      <c r="D920" s="848"/>
      <c r="E920" s="836"/>
    </row>
    <row r="921" spans="1:5" ht="15" customHeight="1" x14ac:dyDescent="0.25">
      <c r="A921" s="891" t="s">
        <v>177</v>
      </c>
      <c r="B921" s="850" t="s">
        <v>267</v>
      </c>
      <c r="C921" s="916">
        <v>4808</v>
      </c>
      <c r="D921" s="848"/>
      <c r="E921" s="836"/>
    </row>
    <row r="922" spans="1:5" ht="15" customHeight="1" x14ac:dyDescent="0.25">
      <c r="A922" s="891" t="s">
        <v>177</v>
      </c>
      <c r="B922" s="850" t="s">
        <v>267</v>
      </c>
      <c r="C922" s="916">
        <v>481031</v>
      </c>
      <c r="D922" s="848"/>
      <c r="E922" s="836"/>
    </row>
    <row r="923" spans="1:5" ht="15.75" customHeight="1" x14ac:dyDescent="0.25">
      <c r="A923" s="902" t="s">
        <v>177</v>
      </c>
      <c r="B923" s="903" t="s">
        <v>267</v>
      </c>
      <c r="C923" s="917">
        <v>481099</v>
      </c>
      <c r="D923" s="848"/>
      <c r="E923" s="836"/>
    </row>
    <row r="924" spans="1:5" ht="15.75" customHeight="1" x14ac:dyDescent="0.25">
      <c r="A924" s="926" t="s">
        <v>179</v>
      </c>
      <c r="B924" s="922" t="s">
        <v>715</v>
      </c>
      <c r="C924" s="923">
        <v>480593</v>
      </c>
      <c r="D924" s="848"/>
      <c r="E924" s="836"/>
    </row>
    <row r="925" spans="1:5" ht="15" customHeight="1" x14ac:dyDescent="0.25">
      <c r="A925" s="897" t="s">
        <v>179</v>
      </c>
      <c r="B925" s="846" t="s">
        <v>717</v>
      </c>
      <c r="C925" s="907" t="s">
        <v>799</v>
      </c>
      <c r="D925" s="848"/>
      <c r="E925" s="836"/>
    </row>
    <row r="926" spans="1:5" ht="15" customHeight="1" x14ac:dyDescent="0.25">
      <c r="A926" s="891" t="s">
        <v>179</v>
      </c>
      <c r="B926" s="850" t="s">
        <v>572</v>
      </c>
      <c r="C926" s="893" t="s">
        <v>799</v>
      </c>
      <c r="D926" s="848"/>
      <c r="E926" s="836"/>
    </row>
    <row r="927" spans="1:5" ht="15.75" customHeight="1" x14ac:dyDescent="0.25">
      <c r="A927" s="902" t="s">
        <v>179</v>
      </c>
      <c r="B927" s="903" t="s">
        <v>267</v>
      </c>
      <c r="C927" s="904" t="s">
        <v>799</v>
      </c>
      <c r="D927" s="848"/>
      <c r="E927" s="836"/>
    </row>
    <row r="928" spans="1:5" ht="15.75" customHeight="1" x14ac:dyDescent="0.25">
      <c r="A928" s="921">
        <v>12.4</v>
      </c>
      <c r="B928" s="922" t="s">
        <v>715</v>
      </c>
      <c r="C928" s="923">
        <v>480240</v>
      </c>
      <c r="D928" s="848"/>
      <c r="E928" s="836"/>
    </row>
    <row r="929" spans="1:5" ht="15" customHeight="1" x14ac:dyDescent="0.25">
      <c r="A929" s="913">
        <v>12.4</v>
      </c>
      <c r="B929" s="912" t="s">
        <v>715</v>
      </c>
      <c r="C929" s="924">
        <v>480441</v>
      </c>
      <c r="D929" s="848"/>
      <c r="E929" s="836"/>
    </row>
    <row r="930" spans="1:5" ht="15" customHeight="1" x14ac:dyDescent="0.25">
      <c r="A930" s="913">
        <v>12.4</v>
      </c>
      <c r="B930" s="912" t="s">
        <v>715</v>
      </c>
      <c r="C930" s="924">
        <v>480540</v>
      </c>
      <c r="D930" s="848"/>
      <c r="E930" s="836"/>
    </row>
    <row r="931" spans="1:5" ht="15" customHeight="1" x14ac:dyDescent="0.25">
      <c r="A931" s="913">
        <v>12.4</v>
      </c>
      <c r="B931" s="912" t="s">
        <v>715</v>
      </c>
      <c r="C931" s="924">
        <v>480550</v>
      </c>
      <c r="D931" s="848"/>
      <c r="E931" s="836"/>
    </row>
    <row r="932" spans="1:5" ht="15" customHeight="1" x14ac:dyDescent="0.25">
      <c r="A932" s="913">
        <v>12.4</v>
      </c>
      <c r="B932" s="912" t="s">
        <v>715</v>
      </c>
      <c r="C932" s="924">
        <v>480630</v>
      </c>
      <c r="D932" s="848"/>
      <c r="E932" s="836"/>
    </row>
    <row r="933" spans="1:5" ht="15" customHeight="1" x14ac:dyDescent="0.25">
      <c r="A933" s="913">
        <v>12.4</v>
      </c>
      <c r="B933" s="912" t="s">
        <v>715</v>
      </c>
      <c r="C933" s="924">
        <v>4812</v>
      </c>
      <c r="D933" s="848"/>
      <c r="E933" s="836"/>
    </row>
    <row r="934" spans="1:5" ht="15" customHeight="1" x14ac:dyDescent="0.25">
      <c r="A934" s="913">
        <v>12.4</v>
      </c>
      <c r="B934" s="912" t="s">
        <v>715</v>
      </c>
      <c r="C934" s="924">
        <v>4813</v>
      </c>
      <c r="D934" s="848"/>
      <c r="E934" s="836"/>
    </row>
    <row r="935" spans="1:5" ht="15" customHeight="1" x14ac:dyDescent="0.25">
      <c r="A935" s="845">
        <v>12.4</v>
      </c>
      <c r="B935" s="846" t="s">
        <v>717</v>
      </c>
      <c r="C935" s="925">
        <v>480240</v>
      </c>
      <c r="D935" s="848"/>
      <c r="E935" s="836"/>
    </row>
    <row r="936" spans="1:5" ht="15" customHeight="1" x14ac:dyDescent="0.25">
      <c r="A936" s="849">
        <v>12.4</v>
      </c>
      <c r="B936" s="850" t="s">
        <v>717</v>
      </c>
      <c r="C936" s="916">
        <v>480441</v>
      </c>
      <c r="D936" s="848"/>
      <c r="E936" s="836"/>
    </row>
    <row r="937" spans="1:5" ht="15" customHeight="1" x14ac:dyDescent="0.25">
      <c r="A937" s="849">
        <v>12.4</v>
      </c>
      <c r="B937" s="850" t="s">
        <v>717</v>
      </c>
      <c r="C937" s="916">
        <v>480540</v>
      </c>
      <c r="D937" s="848"/>
      <c r="E937" s="836"/>
    </row>
    <row r="938" spans="1:5" ht="15" customHeight="1" x14ac:dyDescent="0.25">
      <c r="A938" s="849">
        <v>12.4</v>
      </c>
      <c r="B938" s="850" t="s">
        <v>717</v>
      </c>
      <c r="C938" s="916">
        <v>480550</v>
      </c>
      <c r="D938" s="848"/>
      <c r="E938" s="836"/>
    </row>
    <row r="939" spans="1:5" ht="15" customHeight="1" x14ac:dyDescent="0.25">
      <c r="A939" s="849">
        <v>12.4</v>
      </c>
      <c r="B939" s="850" t="s">
        <v>717</v>
      </c>
      <c r="C939" s="916">
        <v>480630</v>
      </c>
      <c r="D939" s="848"/>
      <c r="E939" s="836"/>
    </row>
    <row r="940" spans="1:5" ht="15" customHeight="1" x14ac:dyDescent="0.25">
      <c r="A940" s="849">
        <v>12.4</v>
      </c>
      <c r="B940" s="850" t="s">
        <v>717</v>
      </c>
      <c r="C940" s="916">
        <v>4812</v>
      </c>
      <c r="D940" s="848"/>
      <c r="E940" s="836"/>
    </row>
    <row r="941" spans="1:5" ht="15" customHeight="1" x14ac:dyDescent="0.25">
      <c r="A941" s="849">
        <v>12.4</v>
      </c>
      <c r="B941" s="850" t="s">
        <v>717</v>
      </c>
      <c r="C941" s="916">
        <v>4813</v>
      </c>
      <c r="D941" s="848"/>
      <c r="E941" s="836"/>
    </row>
    <row r="942" spans="1:5" ht="15" customHeight="1" x14ac:dyDescent="0.25">
      <c r="A942" s="849">
        <v>12.4</v>
      </c>
      <c r="B942" s="850" t="s">
        <v>572</v>
      </c>
      <c r="C942" s="916">
        <v>480240</v>
      </c>
      <c r="D942" s="848"/>
      <c r="E942" s="836"/>
    </row>
    <row r="943" spans="1:5" ht="15" customHeight="1" x14ac:dyDescent="0.25">
      <c r="A943" s="849">
        <v>12.4</v>
      </c>
      <c r="B943" s="850" t="s">
        <v>572</v>
      </c>
      <c r="C943" s="916">
        <v>480441</v>
      </c>
      <c r="D943" s="848"/>
      <c r="E943" s="836"/>
    </row>
    <row r="944" spans="1:5" ht="15" customHeight="1" x14ac:dyDescent="0.25">
      <c r="A944" s="849">
        <v>12.4</v>
      </c>
      <c r="B944" s="850" t="s">
        <v>572</v>
      </c>
      <c r="C944" s="916">
        <v>480540</v>
      </c>
      <c r="D944" s="848"/>
      <c r="E944" s="836"/>
    </row>
    <row r="945" spans="1:5" ht="15" customHeight="1" x14ac:dyDescent="0.25">
      <c r="A945" s="849">
        <v>12.4</v>
      </c>
      <c r="B945" s="850" t="s">
        <v>572</v>
      </c>
      <c r="C945" s="916">
        <v>480550</v>
      </c>
      <c r="D945" s="848"/>
      <c r="E945" s="836"/>
    </row>
    <row r="946" spans="1:5" ht="15" customHeight="1" x14ac:dyDescent="0.25">
      <c r="A946" s="849">
        <v>12.4</v>
      </c>
      <c r="B946" s="850" t="s">
        <v>572</v>
      </c>
      <c r="C946" s="916">
        <v>480630</v>
      </c>
      <c r="D946" s="848"/>
      <c r="E946" s="836"/>
    </row>
    <row r="947" spans="1:5" ht="15" customHeight="1" x14ac:dyDescent="0.25">
      <c r="A947" s="849">
        <v>12.4</v>
      </c>
      <c r="B947" s="850" t="s">
        <v>572</v>
      </c>
      <c r="C947" s="916">
        <v>4812</v>
      </c>
      <c r="D947" s="848"/>
      <c r="E947" s="836"/>
    </row>
    <row r="948" spans="1:5" ht="15" customHeight="1" x14ac:dyDescent="0.25">
      <c r="A948" s="849">
        <v>12.4</v>
      </c>
      <c r="B948" s="850" t="s">
        <v>572</v>
      </c>
      <c r="C948" s="916">
        <v>4813</v>
      </c>
      <c r="D948" s="848"/>
      <c r="E948" s="836"/>
    </row>
    <row r="949" spans="1:5" ht="15" customHeight="1" x14ac:dyDescent="0.25">
      <c r="A949" s="849">
        <v>12.4</v>
      </c>
      <c r="B949" s="850" t="s">
        <v>267</v>
      </c>
      <c r="C949" s="916">
        <v>480240</v>
      </c>
      <c r="D949" s="848"/>
      <c r="E949" s="836"/>
    </row>
    <row r="950" spans="1:5" ht="15" customHeight="1" x14ac:dyDescent="0.25">
      <c r="A950" s="849">
        <v>12.4</v>
      </c>
      <c r="B950" s="850" t="s">
        <v>267</v>
      </c>
      <c r="C950" s="916">
        <v>480441</v>
      </c>
      <c r="D950" s="848"/>
      <c r="E950" s="836"/>
    </row>
    <row r="951" spans="1:5" ht="15" customHeight="1" x14ac:dyDescent="0.25">
      <c r="A951" s="849">
        <v>12.4</v>
      </c>
      <c r="B951" s="850" t="s">
        <v>267</v>
      </c>
      <c r="C951" s="916">
        <v>480540</v>
      </c>
      <c r="D951" s="848"/>
      <c r="E951" s="836"/>
    </row>
    <row r="952" spans="1:5" ht="15" customHeight="1" x14ac:dyDescent="0.25">
      <c r="A952" s="849">
        <v>12.4</v>
      </c>
      <c r="B952" s="850" t="s">
        <v>267</v>
      </c>
      <c r="C952" s="916">
        <v>480550</v>
      </c>
      <c r="D952" s="848"/>
      <c r="E952" s="836"/>
    </row>
    <row r="953" spans="1:5" ht="15" customHeight="1" x14ac:dyDescent="0.25">
      <c r="A953" s="849">
        <v>12.4</v>
      </c>
      <c r="B953" s="850" t="s">
        <v>267</v>
      </c>
      <c r="C953" s="916">
        <v>480630</v>
      </c>
      <c r="D953" s="848"/>
      <c r="E953" s="836"/>
    </row>
    <row r="954" spans="1:5" ht="15" customHeight="1" x14ac:dyDescent="0.25">
      <c r="A954" s="849">
        <v>12.4</v>
      </c>
      <c r="B954" s="850" t="s">
        <v>267</v>
      </c>
      <c r="C954" s="916">
        <v>4812</v>
      </c>
      <c r="D954" s="848"/>
      <c r="E954" s="836"/>
    </row>
    <row r="955" spans="1:5" ht="15.75" customHeight="1" x14ac:dyDescent="0.25">
      <c r="A955" s="919">
        <v>12.4</v>
      </c>
      <c r="B955" s="903" t="s">
        <v>267</v>
      </c>
      <c r="C955" s="917">
        <v>4813</v>
      </c>
      <c r="D955" s="848"/>
      <c r="E955" s="836"/>
    </row>
    <row r="956" spans="1:5" ht="15.75" customHeight="1" x14ac:dyDescent="0.25">
      <c r="A956" s="921">
        <v>13.1</v>
      </c>
      <c r="B956" s="922" t="s">
        <v>715</v>
      </c>
      <c r="C956" s="923">
        <v>440910</v>
      </c>
      <c r="D956" s="848"/>
      <c r="E956" s="836"/>
    </row>
    <row r="957" spans="1:5" ht="15" customHeight="1" x14ac:dyDescent="0.25">
      <c r="A957" s="913">
        <v>13.1</v>
      </c>
      <c r="B957" s="912" t="s">
        <v>715</v>
      </c>
      <c r="C957" s="929">
        <v>440920</v>
      </c>
      <c r="D957" s="868" t="s">
        <v>719</v>
      </c>
      <c r="E957" s="836"/>
    </row>
    <row r="958" spans="1:5" ht="15" customHeight="1" x14ac:dyDescent="0.25">
      <c r="A958" s="845">
        <v>13.1</v>
      </c>
      <c r="B958" s="846" t="s">
        <v>717</v>
      </c>
      <c r="C958" s="907" t="s">
        <v>800</v>
      </c>
      <c r="D958" s="848"/>
      <c r="E958" s="836"/>
    </row>
    <row r="959" spans="1:5" ht="15" customHeight="1" x14ac:dyDescent="0.25">
      <c r="A959" s="911">
        <v>13.1</v>
      </c>
      <c r="B959" s="895" t="s">
        <v>717</v>
      </c>
      <c r="C959" s="896" t="s">
        <v>801</v>
      </c>
      <c r="D959" s="848"/>
      <c r="E959" s="836"/>
    </row>
    <row r="960" spans="1:5" ht="15" customHeight="1" x14ac:dyDescent="0.25">
      <c r="A960" s="845">
        <v>13.1</v>
      </c>
      <c r="B960" s="846" t="s">
        <v>572</v>
      </c>
      <c r="C960" s="907" t="s">
        <v>800</v>
      </c>
      <c r="D960" s="848"/>
      <c r="E960" s="836"/>
    </row>
    <row r="961" spans="1:5" ht="15" customHeight="1" x14ac:dyDescent="0.25">
      <c r="A961" s="852">
        <v>13.1</v>
      </c>
      <c r="B961" s="853" t="s">
        <v>572</v>
      </c>
      <c r="C961" s="888" t="s">
        <v>801</v>
      </c>
      <c r="D961" s="848"/>
      <c r="E961" s="836"/>
    </row>
    <row r="962" spans="1:5" ht="15" customHeight="1" x14ac:dyDescent="0.25">
      <c r="A962" s="845">
        <v>13.1</v>
      </c>
      <c r="B962" s="953" t="s">
        <v>267</v>
      </c>
      <c r="C962" s="863">
        <v>440910</v>
      </c>
      <c r="D962" s="848"/>
      <c r="E962" s="836"/>
    </row>
    <row r="963" spans="1:5" ht="15" customHeight="1" x14ac:dyDescent="0.25">
      <c r="A963" s="852">
        <v>13.1</v>
      </c>
      <c r="B963" s="954" t="s">
        <v>267</v>
      </c>
      <c r="C963" s="955">
        <v>440922</v>
      </c>
      <c r="D963" s="848"/>
      <c r="E963" s="836"/>
    </row>
    <row r="964" spans="1:5" ht="15.75" customHeight="1" x14ac:dyDescent="0.25">
      <c r="A964" s="914">
        <v>13.1</v>
      </c>
      <c r="B964" s="956" t="s">
        <v>267</v>
      </c>
      <c r="C964" s="957">
        <v>440929</v>
      </c>
      <c r="D964" s="848"/>
      <c r="E964" s="836"/>
    </row>
    <row r="965" spans="1:5" ht="15.75" customHeight="1" x14ac:dyDescent="0.25">
      <c r="A965" s="879" t="s">
        <v>233</v>
      </c>
      <c r="B965" s="880" t="s">
        <v>715</v>
      </c>
      <c r="C965" s="943">
        <v>440910</v>
      </c>
      <c r="D965" s="848"/>
      <c r="E965" s="836"/>
    </row>
    <row r="966" spans="1:5" ht="15" customHeight="1" x14ac:dyDescent="0.25">
      <c r="A966" s="897" t="s">
        <v>233</v>
      </c>
      <c r="B966" s="846" t="s">
        <v>717</v>
      </c>
      <c r="C966" s="907" t="s">
        <v>800</v>
      </c>
      <c r="D966" s="848"/>
      <c r="E966" s="836"/>
    </row>
    <row r="967" spans="1:5" ht="15" customHeight="1" x14ac:dyDescent="0.25">
      <c r="A967" s="891" t="s">
        <v>233</v>
      </c>
      <c r="B967" s="850" t="s">
        <v>572</v>
      </c>
      <c r="C967" s="893" t="s">
        <v>800</v>
      </c>
      <c r="D967" s="848"/>
      <c r="E967" s="836"/>
    </row>
    <row r="968" spans="1:5" ht="15.75" customHeight="1" x14ac:dyDescent="0.25">
      <c r="A968" s="902" t="s">
        <v>233</v>
      </c>
      <c r="B968" s="903" t="s">
        <v>267</v>
      </c>
      <c r="C968" s="904" t="s">
        <v>800</v>
      </c>
      <c r="D968" s="848"/>
      <c r="E968" s="836"/>
    </row>
    <row r="969" spans="1:5" ht="15.75" customHeight="1" x14ac:dyDescent="0.25">
      <c r="A969" s="879" t="s">
        <v>234</v>
      </c>
      <c r="B969" s="880" t="s">
        <v>715</v>
      </c>
      <c r="C969" s="881">
        <v>440920</v>
      </c>
      <c r="D969" s="868" t="s">
        <v>719</v>
      </c>
      <c r="E969" s="836"/>
    </row>
    <row r="970" spans="1:5" ht="15" customHeight="1" x14ac:dyDescent="0.25">
      <c r="A970" s="897" t="s">
        <v>234</v>
      </c>
      <c r="B970" s="846" t="s">
        <v>717</v>
      </c>
      <c r="C970" s="907" t="s">
        <v>801</v>
      </c>
      <c r="D970" s="848"/>
      <c r="E970" s="836"/>
    </row>
    <row r="971" spans="1:5" ht="15" customHeight="1" x14ac:dyDescent="0.25">
      <c r="A971" s="894" t="s">
        <v>234</v>
      </c>
      <c r="B971" s="895" t="s">
        <v>572</v>
      </c>
      <c r="C971" s="896" t="s">
        <v>801</v>
      </c>
      <c r="D971" s="848"/>
      <c r="E971" s="836"/>
    </row>
    <row r="972" spans="1:5" ht="15" customHeight="1" x14ac:dyDescent="0.25">
      <c r="A972" s="897" t="s">
        <v>234</v>
      </c>
      <c r="B972" s="846" t="s">
        <v>267</v>
      </c>
      <c r="C972" s="925">
        <v>440922</v>
      </c>
      <c r="D972" s="848"/>
      <c r="E972" s="836"/>
    </row>
    <row r="973" spans="1:5" ht="15.75" customHeight="1" x14ac:dyDescent="0.25">
      <c r="A973" s="902" t="s">
        <v>234</v>
      </c>
      <c r="B973" s="903" t="s">
        <v>267</v>
      </c>
      <c r="C973" s="917">
        <v>440929</v>
      </c>
      <c r="D973" s="848"/>
      <c r="E973" s="836"/>
    </row>
    <row r="974" spans="1:5" ht="15.75" customHeight="1" x14ac:dyDescent="0.25">
      <c r="A974" s="879" t="s">
        <v>236</v>
      </c>
      <c r="B974" s="880" t="s">
        <v>715</v>
      </c>
      <c r="C974" s="881">
        <v>440920</v>
      </c>
      <c r="D974" s="868" t="s">
        <v>719</v>
      </c>
      <c r="E974" s="836"/>
    </row>
    <row r="975" spans="1:5" ht="15" customHeight="1" x14ac:dyDescent="0.25">
      <c r="A975" s="897" t="s">
        <v>236</v>
      </c>
      <c r="B975" s="846" t="s">
        <v>717</v>
      </c>
      <c r="C975" s="898" t="s">
        <v>801</v>
      </c>
      <c r="D975" s="868" t="s">
        <v>719</v>
      </c>
      <c r="E975" s="836"/>
    </row>
    <row r="976" spans="1:5" ht="15" customHeight="1" x14ac:dyDescent="0.25">
      <c r="A976" s="891" t="s">
        <v>236</v>
      </c>
      <c r="B976" s="850" t="s">
        <v>572</v>
      </c>
      <c r="C976" s="909" t="s">
        <v>801</v>
      </c>
      <c r="D976" s="868" t="s">
        <v>719</v>
      </c>
      <c r="E976" s="836"/>
    </row>
    <row r="977" spans="1:5" ht="15.75" customHeight="1" x14ac:dyDescent="0.25">
      <c r="A977" s="902" t="s">
        <v>236</v>
      </c>
      <c r="B977" s="903" t="s">
        <v>267</v>
      </c>
      <c r="C977" s="917">
        <v>440922</v>
      </c>
      <c r="D977" s="848"/>
      <c r="E977" s="836"/>
    </row>
    <row r="978" spans="1:5" ht="15.75" customHeight="1" x14ac:dyDescent="0.25">
      <c r="A978" s="921">
        <v>13.2</v>
      </c>
      <c r="B978" s="922" t="s">
        <v>715</v>
      </c>
      <c r="C978" s="923">
        <v>4415</v>
      </c>
      <c r="D978" s="848"/>
      <c r="E978" s="836"/>
    </row>
    <row r="979" spans="1:5" ht="15" customHeight="1" x14ac:dyDescent="0.25">
      <c r="A979" s="855">
        <v>13.2</v>
      </c>
      <c r="B979" s="856" t="s">
        <v>715</v>
      </c>
      <c r="C979" s="863">
        <v>4416</v>
      </c>
      <c r="D979" s="848"/>
      <c r="E979" s="836"/>
    </row>
    <row r="980" spans="1:5" ht="15" customHeight="1" x14ac:dyDescent="0.25">
      <c r="A980" s="913">
        <v>13.2</v>
      </c>
      <c r="B980" s="846" t="s">
        <v>717</v>
      </c>
      <c r="C980" s="925">
        <v>4415</v>
      </c>
      <c r="D980" s="848"/>
      <c r="E980" s="836"/>
    </row>
    <row r="981" spans="1:5" ht="15" customHeight="1" x14ac:dyDescent="0.25">
      <c r="A981" s="913">
        <v>13.2</v>
      </c>
      <c r="B981" s="895" t="s">
        <v>717</v>
      </c>
      <c r="C981" s="940">
        <v>4416</v>
      </c>
      <c r="D981" s="848"/>
      <c r="E981" s="836"/>
    </row>
    <row r="982" spans="1:5" ht="15" customHeight="1" x14ac:dyDescent="0.25">
      <c r="A982" s="845">
        <v>13.2</v>
      </c>
      <c r="B982" s="846" t="s">
        <v>572</v>
      </c>
      <c r="C982" s="925">
        <v>4415</v>
      </c>
      <c r="D982" s="848"/>
      <c r="E982" s="836"/>
    </row>
    <row r="983" spans="1:5" ht="15" customHeight="1" x14ac:dyDescent="0.25">
      <c r="A983" s="911">
        <v>13.2</v>
      </c>
      <c r="B983" s="895" t="s">
        <v>572</v>
      </c>
      <c r="C983" s="940">
        <v>4416</v>
      </c>
      <c r="D983" s="848"/>
      <c r="E983" s="836"/>
    </row>
    <row r="984" spans="1:5" ht="15" customHeight="1" x14ac:dyDescent="0.25">
      <c r="A984" s="845">
        <v>13.2</v>
      </c>
      <c r="B984" s="912" t="s">
        <v>267</v>
      </c>
      <c r="C984" s="924">
        <v>4415</v>
      </c>
      <c r="D984" s="848"/>
      <c r="E984" s="836"/>
    </row>
    <row r="985" spans="1:5" ht="15.75" customHeight="1" x14ac:dyDescent="0.25">
      <c r="A985" s="919">
        <v>13.2</v>
      </c>
      <c r="B985" s="915" t="s">
        <v>267</v>
      </c>
      <c r="C985" s="931">
        <v>4416</v>
      </c>
      <c r="D985" s="848"/>
      <c r="E985" s="836"/>
    </row>
    <row r="986" spans="1:5" ht="15.75" customHeight="1" x14ac:dyDescent="0.25">
      <c r="A986" s="921">
        <v>13.3</v>
      </c>
      <c r="B986" s="922" t="s">
        <v>715</v>
      </c>
      <c r="C986" s="923">
        <v>4414</v>
      </c>
      <c r="D986" s="848"/>
      <c r="E986" s="836"/>
    </row>
    <row r="987" spans="1:5" ht="15" customHeight="1" x14ac:dyDescent="0.25">
      <c r="A987" s="913">
        <v>13.3</v>
      </c>
      <c r="B987" s="912" t="s">
        <v>715</v>
      </c>
      <c r="C987" s="929">
        <v>4419</v>
      </c>
      <c r="D987" s="868" t="s">
        <v>719</v>
      </c>
      <c r="E987" s="836"/>
    </row>
    <row r="988" spans="1:5" ht="15" customHeight="1" x14ac:dyDescent="0.25">
      <c r="A988" s="913">
        <v>13.3</v>
      </c>
      <c r="B988" s="912" t="s">
        <v>715</v>
      </c>
      <c r="C988" s="924">
        <v>4420</v>
      </c>
      <c r="D988" s="848"/>
      <c r="E988" s="836"/>
    </row>
    <row r="989" spans="1:5" ht="15" customHeight="1" x14ac:dyDescent="0.25">
      <c r="A989" s="845">
        <v>13.3</v>
      </c>
      <c r="B989" s="846" t="s">
        <v>717</v>
      </c>
      <c r="C989" s="907" t="s">
        <v>802</v>
      </c>
      <c r="D989" s="848"/>
      <c r="E989" s="836"/>
    </row>
    <row r="990" spans="1:5" ht="15" customHeight="1" x14ac:dyDescent="0.25">
      <c r="A990" s="911">
        <v>13.3</v>
      </c>
      <c r="B990" s="895" t="s">
        <v>717</v>
      </c>
      <c r="C990" s="918" t="s">
        <v>803</v>
      </c>
      <c r="D990" s="868" t="s">
        <v>719</v>
      </c>
      <c r="E990" s="836"/>
    </row>
    <row r="991" spans="1:5" ht="15" customHeight="1" x14ac:dyDescent="0.25">
      <c r="A991" s="913">
        <v>13.3</v>
      </c>
      <c r="B991" s="912" t="s">
        <v>717</v>
      </c>
      <c r="C991" s="924">
        <v>4420</v>
      </c>
      <c r="D991" s="848"/>
      <c r="E991" s="836"/>
    </row>
    <row r="992" spans="1:5" ht="15" customHeight="1" x14ac:dyDescent="0.25">
      <c r="A992" s="845">
        <v>13.3</v>
      </c>
      <c r="B992" s="846" t="s">
        <v>572</v>
      </c>
      <c r="C992" s="907" t="s">
        <v>802</v>
      </c>
      <c r="D992" s="848"/>
      <c r="E992" s="836"/>
    </row>
    <row r="993" spans="1:5" ht="15" customHeight="1" x14ac:dyDescent="0.25">
      <c r="A993" s="849">
        <v>13.3</v>
      </c>
      <c r="B993" s="850" t="s">
        <v>572</v>
      </c>
      <c r="C993" s="909" t="s">
        <v>803</v>
      </c>
      <c r="D993" s="868" t="s">
        <v>719</v>
      </c>
      <c r="E993" s="836"/>
    </row>
    <row r="994" spans="1:5" ht="15" customHeight="1" x14ac:dyDescent="0.25">
      <c r="A994" s="849">
        <v>13.3</v>
      </c>
      <c r="B994" s="850" t="s">
        <v>572</v>
      </c>
      <c r="C994" s="916">
        <v>4420</v>
      </c>
      <c r="D994" s="848"/>
      <c r="E994" s="836"/>
    </row>
    <row r="995" spans="1:5" ht="15" customHeight="1" x14ac:dyDescent="0.25">
      <c r="A995" s="849">
        <v>13.3</v>
      </c>
      <c r="B995" s="895" t="s">
        <v>267</v>
      </c>
      <c r="C995" s="940">
        <v>4414</v>
      </c>
      <c r="D995" s="848"/>
      <c r="E995" s="836"/>
    </row>
    <row r="996" spans="1:5" ht="15" customHeight="1" x14ac:dyDescent="0.25">
      <c r="A996" s="911">
        <v>13.3</v>
      </c>
      <c r="B996" s="912" t="s">
        <v>267</v>
      </c>
      <c r="C996" s="924">
        <v>441990</v>
      </c>
      <c r="D996" s="848"/>
      <c r="E996" s="836"/>
    </row>
    <row r="997" spans="1:5" ht="15.75" customHeight="1" x14ac:dyDescent="0.25">
      <c r="A997" s="914">
        <v>13.3</v>
      </c>
      <c r="B997" s="915" t="s">
        <v>267</v>
      </c>
      <c r="C997" s="931">
        <v>4420</v>
      </c>
      <c r="D997" s="848"/>
      <c r="E997" s="836"/>
    </row>
    <row r="998" spans="1:5" ht="15.75" customHeight="1" x14ac:dyDescent="0.25">
      <c r="A998" s="921">
        <v>13.4</v>
      </c>
      <c r="B998" s="922" t="s">
        <v>715</v>
      </c>
      <c r="C998" s="923">
        <v>441810</v>
      </c>
      <c r="D998" s="848"/>
      <c r="E998" s="836"/>
    </row>
    <row r="999" spans="1:5" ht="15" customHeight="1" x14ac:dyDescent="0.25">
      <c r="A999" s="913">
        <v>13.4</v>
      </c>
      <c r="B999" s="912" t="s">
        <v>715</v>
      </c>
      <c r="C999" s="924">
        <v>441820</v>
      </c>
      <c r="D999" s="848"/>
      <c r="E999" s="836"/>
    </row>
    <row r="1000" spans="1:5" ht="15" customHeight="1" x14ac:dyDescent="0.25">
      <c r="A1000" s="913">
        <v>13.4</v>
      </c>
      <c r="B1000" s="912" t="s">
        <v>715</v>
      </c>
      <c r="C1000" s="924">
        <v>441830</v>
      </c>
      <c r="D1000" s="848"/>
      <c r="E1000" s="836"/>
    </row>
    <row r="1001" spans="1:5" ht="15" customHeight="1" x14ac:dyDescent="0.25">
      <c r="A1001" s="913">
        <v>13.4</v>
      </c>
      <c r="B1001" s="912" t="s">
        <v>715</v>
      </c>
      <c r="C1001" s="924">
        <v>441840</v>
      </c>
      <c r="D1001" s="848"/>
      <c r="E1001" s="836"/>
    </row>
    <row r="1002" spans="1:5" ht="15" customHeight="1" x14ac:dyDescent="0.25">
      <c r="A1002" s="913">
        <v>13.4</v>
      </c>
      <c r="B1002" s="912" t="s">
        <v>715</v>
      </c>
      <c r="C1002" s="924">
        <v>441850</v>
      </c>
      <c r="D1002" s="848"/>
      <c r="E1002" s="836"/>
    </row>
    <row r="1003" spans="1:5" ht="15" customHeight="1" x14ac:dyDescent="0.25">
      <c r="A1003" s="913">
        <v>13.4</v>
      </c>
      <c r="B1003" s="912" t="s">
        <v>715</v>
      </c>
      <c r="C1003" s="929">
        <v>441890</v>
      </c>
      <c r="D1003" s="868" t="s">
        <v>719</v>
      </c>
      <c r="E1003" s="836"/>
    </row>
    <row r="1004" spans="1:5" ht="15" customHeight="1" x14ac:dyDescent="0.25">
      <c r="A1004" s="913">
        <v>13.4</v>
      </c>
      <c r="B1004" s="846" t="s">
        <v>717</v>
      </c>
      <c r="C1004" s="925">
        <v>441810</v>
      </c>
      <c r="D1004" s="848"/>
      <c r="E1004" s="836"/>
    </row>
    <row r="1005" spans="1:5" ht="15" customHeight="1" x14ac:dyDescent="0.25">
      <c r="A1005" s="913">
        <v>13.4</v>
      </c>
      <c r="B1005" s="850" t="s">
        <v>717</v>
      </c>
      <c r="C1005" s="940">
        <v>481820</v>
      </c>
      <c r="D1005" s="848"/>
      <c r="E1005" s="836"/>
    </row>
    <row r="1006" spans="1:5" ht="15" customHeight="1" x14ac:dyDescent="0.25">
      <c r="A1006" s="913">
        <v>13.4</v>
      </c>
      <c r="B1006" s="850" t="s">
        <v>717</v>
      </c>
      <c r="C1006" s="924">
        <v>441840</v>
      </c>
      <c r="D1006" s="848"/>
      <c r="E1006" s="836"/>
    </row>
    <row r="1007" spans="1:5" ht="15" customHeight="1" x14ac:dyDescent="0.25">
      <c r="A1007" s="913">
        <v>13.4</v>
      </c>
      <c r="B1007" s="850" t="s">
        <v>717</v>
      </c>
      <c r="C1007" s="924">
        <v>441850</v>
      </c>
      <c r="D1007" s="848"/>
      <c r="E1007" s="836"/>
    </row>
    <row r="1008" spans="1:5" ht="15" customHeight="1" x14ac:dyDescent="0.25">
      <c r="A1008" s="913">
        <v>13.4</v>
      </c>
      <c r="B1008" s="850" t="s">
        <v>717</v>
      </c>
      <c r="C1008" s="924">
        <v>441860</v>
      </c>
      <c r="D1008" s="848"/>
      <c r="E1008" s="836"/>
    </row>
    <row r="1009" spans="1:5" ht="15" customHeight="1" x14ac:dyDescent="0.25">
      <c r="A1009" s="913">
        <v>13.4</v>
      </c>
      <c r="B1009" s="850" t="s">
        <v>717</v>
      </c>
      <c r="C1009" s="929">
        <v>441871</v>
      </c>
      <c r="D1009" s="868" t="s">
        <v>719</v>
      </c>
      <c r="E1009" s="836"/>
    </row>
    <row r="1010" spans="1:5" ht="15" customHeight="1" x14ac:dyDescent="0.25">
      <c r="A1010" s="913">
        <v>13.4</v>
      </c>
      <c r="B1010" s="850" t="s">
        <v>717</v>
      </c>
      <c r="C1010" s="929">
        <v>441872</v>
      </c>
      <c r="D1010" s="868" t="s">
        <v>719</v>
      </c>
      <c r="E1010" s="836"/>
    </row>
    <row r="1011" spans="1:5" ht="15" customHeight="1" x14ac:dyDescent="0.25">
      <c r="A1011" s="913">
        <v>13.4</v>
      </c>
      <c r="B1011" s="850" t="s">
        <v>717</v>
      </c>
      <c r="C1011" s="929">
        <v>441879</v>
      </c>
      <c r="D1011" s="868" t="s">
        <v>719</v>
      </c>
      <c r="E1011" s="836"/>
    </row>
    <row r="1012" spans="1:5" ht="15" customHeight="1" x14ac:dyDescent="0.25">
      <c r="A1012" s="913">
        <v>13.4</v>
      </c>
      <c r="B1012" s="895" t="s">
        <v>717</v>
      </c>
      <c r="C1012" s="929">
        <v>441890</v>
      </c>
      <c r="D1012" s="868" t="s">
        <v>719</v>
      </c>
      <c r="E1012" s="836"/>
    </row>
    <row r="1013" spans="1:5" ht="15" customHeight="1" x14ac:dyDescent="0.25">
      <c r="A1013" s="855">
        <v>13.4</v>
      </c>
      <c r="B1013" s="856" t="s">
        <v>572</v>
      </c>
      <c r="C1013" s="863">
        <v>441810</v>
      </c>
      <c r="D1013" s="848"/>
      <c r="E1013" s="836"/>
    </row>
    <row r="1014" spans="1:5" ht="15" customHeight="1" x14ac:dyDescent="0.25">
      <c r="A1014" s="855">
        <v>13.4</v>
      </c>
      <c r="B1014" s="856" t="s">
        <v>572</v>
      </c>
      <c r="C1014" s="863">
        <v>441820</v>
      </c>
      <c r="D1014" s="958"/>
      <c r="E1014" s="836"/>
    </row>
    <row r="1015" spans="1:5" ht="15" customHeight="1" x14ac:dyDescent="0.25">
      <c r="A1015" s="855">
        <v>13.4</v>
      </c>
      <c r="B1015" s="856" t="s">
        <v>572</v>
      </c>
      <c r="C1015" s="863">
        <v>441840</v>
      </c>
      <c r="D1015" s="959"/>
      <c r="E1015" s="836"/>
    </row>
    <row r="1016" spans="1:5" ht="15" customHeight="1" x14ac:dyDescent="0.25">
      <c r="A1016" s="855">
        <v>13.4</v>
      </c>
      <c r="B1016" s="856" t="s">
        <v>572</v>
      </c>
      <c r="C1016" s="863">
        <v>441850</v>
      </c>
      <c r="D1016" s="959"/>
      <c r="E1016" s="836"/>
    </row>
    <row r="1017" spans="1:5" ht="15" customHeight="1" x14ac:dyDescent="0.25">
      <c r="A1017" s="855">
        <v>13.4</v>
      </c>
      <c r="B1017" s="856" t="s">
        <v>572</v>
      </c>
      <c r="C1017" s="863">
        <v>441860</v>
      </c>
      <c r="D1017" s="959"/>
      <c r="E1017" s="836"/>
    </row>
    <row r="1018" spans="1:5" ht="15" customHeight="1" x14ac:dyDescent="0.25">
      <c r="A1018" s="855">
        <v>13.4</v>
      </c>
      <c r="B1018" s="856" t="s">
        <v>572</v>
      </c>
      <c r="C1018" s="878">
        <v>441871</v>
      </c>
      <c r="D1018" s="960" t="s">
        <v>719</v>
      </c>
      <c r="E1018" s="836"/>
    </row>
    <row r="1019" spans="1:5" ht="15" customHeight="1" x14ac:dyDescent="0.25">
      <c r="A1019" s="855">
        <v>13.4</v>
      </c>
      <c r="B1019" s="856" t="s">
        <v>572</v>
      </c>
      <c r="C1019" s="878">
        <v>441872</v>
      </c>
      <c r="D1019" s="868" t="s">
        <v>719</v>
      </c>
      <c r="E1019" s="836"/>
    </row>
    <row r="1020" spans="1:5" ht="15" customHeight="1" x14ac:dyDescent="0.25">
      <c r="A1020" s="855">
        <v>13.4</v>
      </c>
      <c r="B1020" s="856" t="s">
        <v>572</v>
      </c>
      <c r="C1020" s="878">
        <v>441879</v>
      </c>
      <c r="D1020" s="868" t="s">
        <v>719</v>
      </c>
      <c r="E1020" s="836"/>
    </row>
    <row r="1021" spans="1:5" ht="15" customHeight="1" x14ac:dyDescent="0.25">
      <c r="A1021" s="855">
        <v>13.4</v>
      </c>
      <c r="B1021" s="856" t="s">
        <v>572</v>
      </c>
      <c r="C1021" s="878">
        <v>441890</v>
      </c>
      <c r="D1021" s="961" t="s">
        <v>719</v>
      </c>
      <c r="E1021" s="836"/>
    </row>
    <row r="1022" spans="1:5" ht="15" customHeight="1" x14ac:dyDescent="0.25">
      <c r="A1022" s="855">
        <v>13.4</v>
      </c>
      <c r="B1022" s="856" t="s">
        <v>267</v>
      </c>
      <c r="C1022" s="863">
        <v>441810</v>
      </c>
      <c r="D1022" s="959"/>
      <c r="E1022" s="836"/>
    </row>
    <row r="1023" spans="1:5" ht="15" customHeight="1" x14ac:dyDescent="0.25">
      <c r="A1023" s="855">
        <v>13.4</v>
      </c>
      <c r="B1023" s="856" t="s">
        <v>267</v>
      </c>
      <c r="C1023" s="863">
        <v>441820</v>
      </c>
      <c r="D1023" s="959"/>
      <c r="E1023" s="836"/>
    </row>
    <row r="1024" spans="1:5" ht="15" customHeight="1" x14ac:dyDescent="0.25">
      <c r="A1024" s="855">
        <v>13.4</v>
      </c>
      <c r="B1024" s="856" t="s">
        <v>267</v>
      </c>
      <c r="C1024" s="863">
        <v>441840</v>
      </c>
      <c r="D1024" s="959"/>
      <c r="E1024" s="836"/>
    </row>
    <row r="1025" spans="1:5" ht="15" customHeight="1" x14ac:dyDescent="0.25">
      <c r="A1025" s="855">
        <v>13.4</v>
      </c>
      <c r="B1025" s="856" t="s">
        <v>267</v>
      </c>
      <c r="C1025" s="863">
        <v>441850</v>
      </c>
      <c r="D1025" s="959"/>
      <c r="E1025" s="836"/>
    </row>
    <row r="1026" spans="1:5" ht="15" customHeight="1" x14ac:dyDescent="0.25">
      <c r="A1026" s="855">
        <v>13.4</v>
      </c>
      <c r="B1026" s="856" t="s">
        <v>267</v>
      </c>
      <c r="C1026" s="863">
        <v>441860</v>
      </c>
      <c r="D1026" s="959"/>
      <c r="E1026" s="836"/>
    </row>
    <row r="1027" spans="1:5" ht="15" customHeight="1" x14ac:dyDescent="0.25">
      <c r="A1027" s="855">
        <v>13.4</v>
      </c>
      <c r="B1027" s="856" t="s">
        <v>267</v>
      </c>
      <c r="C1027" s="863">
        <v>441874</v>
      </c>
      <c r="D1027" s="959"/>
      <c r="E1027" s="836"/>
    </row>
    <row r="1028" spans="1:5" ht="15" customHeight="1" x14ac:dyDescent="0.25">
      <c r="A1028" s="855">
        <v>13.4</v>
      </c>
      <c r="B1028" s="856" t="s">
        <v>267</v>
      </c>
      <c r="C1028" s="863">
        <v>441875</v>
      </c>
      <c r="D1028" s="959"/>
      <c r="E1028" s="836"/>
    </row>
    <row r="1029" spans="1:5" ht="15" customHeight="1" x14ac:dyDescent="0.25">
      <c r="A1029" s="855">
        <v>13.4</v>
      </c>
      <c r="B1029" s="856" t="s">
        <v>267</v>
      </c>
      <c r="C1029" s="863">
        <v>441879</v>
      </c>
      <c r="D1029" s="959"/>
      <c r="E1029" s="836"/>
    </row>
    <row r="1030" spans="1:5" ht="15.75" customHeight="1" x14ac:dyDescent="0.25">
      <c r="A1030" s="857">
        <v>13.4</v>
      </c>
      <c r="B1030" s="858" t="s">
        <v>267</v>
      </c>
      <c r="C1030" s="865">
        <v>441899</v>
      </c>
      <c r="D1030" s="959"/>
      <c r="E1030" s="836"/>
    </row>
    <row r="1031" spans="1:5" ht="15.75" customHeight="1" x14ac:dyDescent="0.25">
      <c r="A1031" s="944">
        <v>13.5</v>
      </c>
      <c r="B1031" s="880" t="s">
        <v>715</v>
      </c>
      <c r="C1031" s="943">
        <v>940161</v>
      </c>
      <c r="D1031" s="959"/>
      <c r="E1031" s="836"/>
    </row>
    <row r="1032" spans="1:5" ht="15" customHeight="1" x14ac:dyDescent="0.25">
      <c r="A1032" s="855">
        <v>13.5</v>
      </c>
      <c r="B1032" s="856" t="s">
        <v>715</v>
      </c>
      <c r="C1032" s="863">
        <v>940169</v>
      </c>
      <c r="D1032" s="959"/>
      <c r="E1032" s="836"/>
    </row>
    <row r="1033" spans="1:5" ht="15" customHeight="1" x14ac:dyDescent="0.25">
      <c r="A1033" s="855">
        <v>13.5</v>
      </c>
      <c r="B1033" s="856" t="s">
        <v>715</v>
      </c>
      <c r="C1033" s="962">
        <v>940190</v>
      </c>
      <c r="D1033" s="963" t="s">
        <v>719</v>
      </c>
      <c r="E1033" s="836"/>
    </row>
    <row r="1034" spans="1:5" ht="15" customHeight="1" x14ac:dyDescent="0.25">
      <c r="A1034" s="855">
        <v>13.5</v>
      </c>
      <c r="B1034" s="964" t="s">
        <v>715</v>
      </c>
      <c r="C1034" s="916">
        <v>940330</v>
      </c>
      <c r="D1034" s="959"/>
      <c r="E1034" s="836"/>
    </row>
    <row r="1035" spans="1:5" ht="15" customHeight="1" x14ac:dyDescent="0.25">
      <c r="A1035" s="855">
        <v>13.5</v>
      </c>
      <c r="B1035" s="964" t="s">
        <v>715</v>
      </c>
      <c r="C1035" s="916">
        <v>940340</v>
      </c>
      <c r="D1035" s="959"/>
      <c r="E1035" s="836"/>
    </row>
    <row r="1036" spans="1:5" ht="15" customHeight="1" x14ac:dyDescent="0.25">
      <c r="A1036" s="855">
        <v>13.5</v>
      </c>
      <c r="B1036" s="964" t="s">
        <v>715</v>
      </c>
      <c r="C1036" s="916">
        <v>940350</v>
      </c>
      <c r="D1036" s="959"/>
      <c r="E1036" s="836"/>
    </row>
    <row r="1037" spans="1:5" ht="15" customHeight="1" x14ac:dyDescent="0.25">
      <c r="A1037" s="855">
        <v>13.5</v>
      </c>
      <c r="B1037" s="964" t="s">
        <v>715</v>
      </c>
      <c r="C1037" s="916">
        <v>940360</v>
      </c>
      <c r="D1037" s="959"/>
      <c r="E1037" s="836"/>
    </row>
    <row r="1038" spans="1:5" ht="15" customHeight="1" x14ac:dyDescent="0.25">
      <c r="A1038" s="855">
        <v>13.5</v>
      </c>
      <c r="B1038" s="964" t="s">
        <v>715</v>
      </c>
      <c r="C1038" s="892">
        <v>940390</v>
      </c>
      <c r="D1038" s="963" t="s">
        <v>719</v>
      </c>
      <c r="E1038" s="836"/>
    </row>
    <row r="1039" spans="1:5" ht="15" customHeight="1" x14ac:dyDescent="0.25">
      <c r="A1039" s="913">
        <v>13.5</v>
      </c>
      <c r="B1039" s="846" t="s">
        <v>717</v>
      </c>
      <c r="C1039" s="916">
        <v>940161</v>
      </c>
      <c r="D1039" s="959"/>
      <c r="E1039" s="836"/>
    </row>
    <row r="1040" spans="1:5" ht="15" customHeight="1" x14ac:dyDescent="0.25">
      <c r="A1040" s="913">
        <v>13.5</v>
      </c>
      <c r="B1040" s="850" t="s">
        <v>717</v>
      </c>
      <c r="C1040" s="916">
        <v>940169</v>
      </c>
      <c r="D1040" s="959"/>
      <c r="E1040" s="836"/>
    </row>
    <row r="1041" spans="1:5" ht="15" customHeight="1" x14ac:dyDescent="0.25">
      <c r="A1041" s="913">
        <v>13.5</v>
      </c>
      <c r="B1041" s="850" t="s">
        <v>717</v>
      </c>
      <c r="C1041" s="892">
        <v>940190</v>
      </c>
      <c r="D1041" s="963" t="s">
        <v>719</v>
      </c>
      <c r="E1041" s="836"/>
    </row>
    <row r="1042" spans="1:5" ht="15" customHeight="1" x14ac:dyDescent="0.25">
      <c r="A1042" s="913">
        <v>13.5</v>
      </c>
      <c r="B1042" s="850" t="s">
        <v>717</v>
      </c>
      <c r="C1042" s="916">
        <v>940330</v>
      </c>
      <c r="D1042" s="959"/>
      <c r="E1042" s="836"/>
    </row>
    <row r="1043" spans="1:5" ht="15" customHeight="1" x14ac:dyDescent="0.25">
      <c r="A1043" s="913">
        <v>13.5</v>
      </c>
      <c r="B1043" s="850" t="s">
        <v>717</v>
      </c>
      <c r="C1043" s="916">
        <v>940340</v>
      </c>
      <c r="D1043" s="959"/>
      <c r="E1043" s="836"/>
    </row>
    <row r="1044" spans="1:5" ht="15" customHeight="1" x14ac:dyDescent="0.25">
      <c r="A1044" s="913">
        <v>13.5</v>
      </c>
      <c r="B1044" s="850" t="s">
        <v>717</v>
      </c>
      <c r="C1044" s="916">
        <v>940350</v>
      </c>
      <c r="D1044" s="959"/>
      <c r="E1044" s="836"/>
    </row>
    <row r="1045" spans="1:5" ht="15" customHeight="1" x14ac:dyDescent="0.25">
      <c r="A1045" s="913">
        <v>13.5</v>
      </c>
      <c r="B1045" s="850" t="s">
        <v>717</v>
      </c>
      <c r="C1045" s="916">
        <v>940360</v>
      </c>
      <c r="D1045" s="959"/>
      <c r="E1045" s="836"/>
    </row>
    <row r="1046" spans="1:5" ht="15" customHeight="1" x14ac:dyDescent="0.25">
      <c r="A1046" s="913">
        <v>13.5</v>
      </c>
      <c r="B1046" s="850" t="s">
        <v>717</v>
      </c>
      <c r="C1046" s="892">
        <v>940390</v>
      </c>
      <c r="D1046" s="963" t="s">
        <v>719</v>
      </c>
      <c r="E1046" s="836"/>
    </row>
    <row r="1047" spans="1:5" ht="15" customHeight="1" x14ac:dyDescent="0.25">
      <c r="A1047" s="913">
        <v>13.5</v>
      </c>
      <c r="B1047" s="850" t="s">
        <v>572</v>
      </c>
      <c r="C1047" s="916">
        <v>940161</v>
      </c>
      <c r="D1047" s="959"/>
      <c r="E1047" s="836"/>
    </row>
    <row r="1048" spans="1:5" ht="15" customHeight="1" x14ac:dyDescent="0.25">
      <c r="A1048" s="913">
        <v>13.5</v>
      </c>
      <c r="B1048" s="850" t="s">
        <v>572</v>
      </c>
      <c r="C1048" s="916">
        <v>940169</v>
      </c>
      <c r="D1048" s="959"/>
      <c r="E1048" s="836"/>
    </row>
    <row r="1049" spans="1:5" ht="15" customHeight="1" x14ac:dyDescent="0.25">
      <c r="A1049" s="913">
        <v>13.5</v>
      </c>
      <c r="B1049" s="850" t="s">
        <v>572</v>
      </c>
      <c r="C1049" s="892">
        <v>940190</v>
      </c>
      <c r="D1049" s="963" t="s">
        <v>719</v>
      </c>
      <c r="E1049" s="836"/>
    </row>
    <row r="1050" spans="1:5" ht="15" customHeight="1" x14ac:dyDescent="0.25">
      <c r="A1050" s="913">
        <v>13.5</v>
      </c>
      <c r="B1050" s="850" t="s">
        <v>572</v>
      </c>
      <c r="C1050" s="916">
        <v>940330</v>
      </c>
      <c r="D1050" s="959"/>
      <c r="E1050" s="836"/>
    </row>
    <row r="1051" spans="1:5" ht="15" customHeight="1" x14ac:dyDescent="0.25">
      <c r="A1051" s="913">
        <v>13.5</v>
      </c>
      <c r="B1051" s="850" t="s">
        <v>572</v>
      </c>
      <c r="C1051" s="916">
        <v>940340</v>
      </c>
      <c r="D1051" s="959"/>
      <c r="E1051" s="836"/>
    </row>
    <row r="1052" spans="1:5" ht="15" customHeight="1" x14ac:dyDescent="0.25">
      <c r="A1052" s="913">
        <v>13.5</v>
      </c>
      <c r="B1052" s="850" t="s">
        <v>572</v>
      </c>
      <c r="C1052" s="916">
        <v>940350</v>
      </c>
      <c r="D1052" s="959"/>
      <c r="E1052" s="836"/>
    </row>
    <row r="1053" spans="1:5" ht="15" customHeight="1" x14ac:dyDescent="0.25">
      <c r="A1053" s="913">
        <v>13.5</v>
      </c>
      <c r="B1053" s="850" t="s">
        <v>572</v>
      </c>
      <c r="C1053" s="916">
        <v>940360</v>
      </c>
      <c r="D1053" s="959"/>
      <c r="E1053" s="836"/>
    </row>
    <row r="1054" spans="1:5" ht="15" customHeight="1" x14ac:dyDescent="0.25">
      <c r="A1054" s="913">
        <v>13.5</v>
      </c>
      <c r="B1054" s="850" t="s">
        <v>572</v>
      </c>
      <c r="C1054" s="892">
        <v>940390</v>
      </c>
      <c r="D1054" s="963" t="s">
        <v>719</v>
      </c>
      <c r="E1054" s="836"/>
    </row>
    <row r="1055" spans="1:5" ht="15" customHeight="1" x14ac:dyDescent="0.25">
      <c r="A1055" s="913">
        <v>13.5</v>
      </c>
      <c r="B1055" s="850" t="s">
        <v>267</v>
      </c>
      <c r="C1055" s="916">
        <v>940161</v>
      </c>
      <c r="D1055" s="959"/>
      <c r="E1055" s="836"/>
    </row>
    <row r="1056" spans="1:5" ht="15" customHeight="1" x14ac:dyDescent="0.25">
      <c r="A1056" s="913">
        <v>13.5</v>
      </c>
      <c r="B1056" s="850" t="s">
        <v>267</v>
      </c>
      <c r="C1056" s="916">
        <v>940169</v>
      </c>
      <c r="D1056" s="959"/>
      <c r="E1056" s="836"/>
    </row>
    <row r="1057" spans="1:5" ht="15" customHeight="1" x14ac:dyDescent="0.25">
      <c r="A1057" s="913">
        <v>13.5</v>
      </c>
      <c r="B1057" s="850" t="s">
        <v>267</v>
      </c>
      <c r="C1057" s="892">
        <v>940190</v>
      </c>
      <c r="D1057" s="963" t="s">
        <v>719</v>
      </c>
      <c r="E1057" s="836"/>
    </row>
    <row r="1058" spans="1:5" ht="15" customHeight="1" x14ac:dyDescent="0.25">
      <c r="A1058" s="913">
        <v>13.5</v>
      </c>
      <c r="B1058" s="850" t="s">
        <v>267</v>
      </c>
      <c r="C1058" s="916">
        <v>940330</v>
      </c>
      <c r="D1058" s="959"/>
      <c r="E1058" s="836"/>
    </row>
    <row r="1059" spans="1:5" ht="15" customHeight="1" x14ac:dyDescent="0.25">
      <c r="A1059" s="913">
        <v>13.5</v>
      </c>
      <c r="B1059" s="850" t="s">
        <v>267</v>
      </c>
      <c r="C1059" s="916">
        <v>940340</v>
      </c>
      <c r="D1059" s="959"/>
      <c r="E1059" s="836"/>
    </row>
    <row r="1060" spans="1:5" ht="15" customHeight="1" x14ac:dyDescent="0.25">
      <c r="A1060" s="913">
        <v>13.5</v>
      </c>
      <c r="B1060" s="850" t="s">
        <v>267</v>
      </c>
      <c r="C1060" s="916">
        <v>940350</v>
      </c>
      <c r="D1060" s="959"/>
      <c r="E1060" s="836"/>
    </row>
    <row r="1061" spans="1:5" ht="15" customHeight="1" x14ac:dyDescent="0.25">
      <c r="A1061" s="913">
        <v>13.5</v>
      </c>
      <c r="B1061" s="850" t="s">
        <v>267</v>
      </c>
      <c r="C1061" s="916">
        <v>940360</v>
      </c>
      <c r="D1061" s="959"/>
      <c r="E1061" s="836"/>
    </row>
    <row r="1062" spans="1:5" ht="15.75" customHeight="1" x14ac:dyDescent="0.25">
      <c r="A1062" s="914">
        <v>13.5</v>
      </c>
      <c r="B1062" s="903" t="s">
        <v>267</v>
      </c>
      <c r="C1062" s="910">
        <v>940390</v>
      </c>
      <c r="D1062" s="963" t="s">
        <v>719</v>
      </c>
      <c r="E1062" s="836"/>
    </row>
    <row r="1063" spans="1:5" ht="15.75" customHeight="1" x14ac:dyDescent="0.25">
      <c r="A1063" s="944">
        <v>13.6</v>
      </c>
      <c r="B1063" s="880" t="s">
        <v>715</v>
      </c>
      <c r="C1063" s="881">
        <v>9406</v>
      </c>
      <c r="D1063" s="963" t="s">
        <v>719</v>
      </c>
      <c r="E1063" s="836"/>
    </row>
    <row r="1064" spans="1:5" ht="15" customHeight="1" x14ac:dyDescent="0.25">
      <c r="A1064" s="845">
        <v>13.6</v>
      </c>
      <c r="B1064" s="846" t="s">
        <v>717</v>
      </c>
      <c r="C1064" s="920">
        <v>9406</v>
      </c>
      <c r="D1064" s="963" t="s">
        <v>719</v>
      </c>
      <c r="E1064" s="836"/>
    </row>
    <row r="1065" spans="1:5" ht="15" customHeight="1" x14ac:dyDescent="0.25">
      <c r="A1065" s="849">
        <v>13.6</v>
      </c>
      <c r="B1065" s="850" t="s">
        <v>572</v>
      </c>
      <c r="C1065" s="892">
        <v>9406</v>
      </c>
      <c r="D1065" s="963" t="s">
        <v>719</v>
      </c>
      <c r="E1065" s="836"/>
    </row>
    <row r="1066" spans="1:5" ht="15.75" customHeight="1" x14ac:dyDescent="0.25">
      <c r="A1066" s="919">
        <v>13.6</v>
      </c>
      <c r="B1066" s="903" t="s">
        <v>267</v>
      </c>
      <c r="C1066" s="917">
        <v>940610</v>
      </c>
      <c r="D1066" s="959"/>
      <c r="E1066" s="836"/>
    </row>
    <row r="1067" spans="1:5" ht="15.75" customHeight="1" x14ac:dyDescent="0.25">
      <c r="A1067" s="921">
        <v>13.7</v>
      </c>
      <c r="B1067" s="922" t="s">
        <v>715</v>
      </c>
      <c r="C1067" s="923">
        <v>4404</v>
      </c>
      <c r="D1067" s="965"/>
      <c r="E1067" s="836"/>
    </row>
    <row r="1068" spans="1:5" ht="15" customHeight="1" x14ac:dyDescent="0.25">
      <c r="A1068" s="913">
        <v>13.7</v>
      </c>
      <c r="B1068" s="912" t="s">
        <v>715</v>
      </c>
      <c r="C1068" s="924">
        <v>4405</v>
      </c>
      <c r="D1068" s="848"/>
      <c r="E1068" s="836"/>
    </row>
    <row r="1069" spans="1:5" ht="15" customHeight="1" x14ac:dyDescent="0.25">
      <c r="A1069" s="913">
        <v>13.7</v>
      </c>
      <c r="B1069" s="912" t="s">
        <v>715</v>
      </c>
      <c r="C1069" s="924">
        <v>4413</v>
      </c>
      <c r="D1069" s="848"/>
      <c r="E1069" s="836"/>
    </row>
    <row r="1070" spans="1:5" ht="15" customHeight="1" x14ac:dyDescent="0.25">
      <c r="A1070" s="913">
        <v>13.7</v>
      </c>
      <c r="B1070" s="912" t="s">
        <v>715</v>
      </c>
      <c r="C1070" s="924">
        <v>4417</v>
      </c>
      <c r="D1070" s="848"/>
      <c r="E1070" s="836"/>
    </row>
    <row r="1071" spans="1:5" ht="15" customHeight="1" x14ac:dyDescent="0.25">
      <c r="A1071" s="913">
        <v>13.7</v>
      </c>
      <c r="B1071" s="912" t="s">
        <v>715</v>
      </c>
      <c r="C1071" s="924">
        <v>442110</v>
      </c>
      <c r="D1071" s="958"/>
      <c r="E1071" s="836"/>
    </row>
    <row r="1072" spans="1:5" ht="15" customHeight="1" x14ac:dyDescent="0.25">
      <c r="A1072" s="913">
        <v>13.7</v>
      </c>
      <c r="B1072" s="912" t="s">
        <v>715</v>
      </c>
      <c r="C1072" s="929">
        <v>442190</v>
      </c>
      <c r="D1072" s="963" t="s">
        <v>719</v>
      </c>
      <c r="E1072" s="836"/>
    </row>
    <row r="1073" spans="1:5" ht="15" customHeight="1" x14ac:dyDescent="0.25">
      <c r="A1073" s="913">
        <v>13.7</v>
      </c>
      <c r="B1073" s="912" t="s">
        <v>717</v>
      </c>
      <c r="C1073" s="924">
        <v>4404</v>
      </c>
      <c r="D1073" s="965"/>
      <c r="E1073" s="836"/>
    </row>
    <row r="1074" spans="1:5" ht="15" customHeight="1" x14ac:dyDescent="0.25">
      <c r="A1074" s="913">
        <v>13.7</v>
      </c>
      <c r="B1074" s="912" t="s">
        <v>717</v>
      </c>
      <c r="C1074" s="924">
        <v>4405</v>
      </c>
      <c r="D1074" s="848"/>
      <c r="E1074" s="836"/>
    </row>
    <row r="1075" spans="1:5" ht="15" customHeight="1" x14ac:dyDescent="0.25">
      <c r="A1075" s="913">
        <v>13.7</v>
      </c>
      <c r="B1075" s="912" t="s">
        <v>717</v>
      </c>
      <c r="C1075" s="924">
        <v>4413</v>
      </c>
      <c r="D1075" s="848"/>
      <c r="E1075" s="836"/>
    </row>
    <row r="1076" spans="1:5" ht="15" customHeight="1" x14ac:dyDescent="0.25">
      <c r="A1076" s="845">
        <v>13.7</v>
      </c>
      <c r="B1076" s="846" t="s">
        <v>717</v>
      </c>
      <c r="C1076" s="925">
        <v>4417</v>
      </c>
      <c r="D1076" s="848"/>
      <c r="E1076" s="836"/>
    </row>
    <row r="1077" spans="1:5" ht="15" customHeight="1" x14ac:dyDescent="0.25">
      <c r="A1077" s="849">
        <v>13.7</v>
      </c>
      <c r="B1077" s="850" t="s">
        <v>717</v>
      </c>
      <c r="C1077" s="916">
        <v>442110</v>
      </c>
      <c r="D1077" s="958"/>
      <c r="E1077" s="836"/>
    </row>
    <row r="1078" spans="1:5" ht="15" customHeight="1" x14ac:dyDescent="0.25">
      <c r="A1078" s="849">
        <v>13.7</v>
      </c>
      <c r="B1078" s="850" t="s">
        <v>717</v>
      </c>
      <c r="C1078" s="892">
        <v>442190</v>
      </c>
      <c r="D1078" s="963" t="s">
        <v>719</v>
      </c>
      <c r="E1078" s="836"/>
    </row>
    <row r="1079" spans="1:5" ht="15" customHeight="1" x14ac:dyDescent="0.25">
      <c r="A1079" s="849">
        <v>13.7</v>
      </c>
      <c r="B1079" s="850" t="s">
        <v>572</v>
      </c>
      <c r="C1079" s="916">
        <v>4404</v>
      </c>
      <c r="D1079" s="965"/>
      <c r="E1079" s="836"/>
    </row>
    <row r="1080" spans="1:5" ht="15" customHeight="1" x14ac:dyDescent="0.25">
      <c r="A1080" s="849">
        <v>13.7</v>
      </c>
      <c r="B1080" s="850" t="s">
        <v>572</v>
      </c>
      <c r="C1080" s="916">
        <v>4405</v>
      </c>
      <c r="D1080" s="848"/>
      <c r="E1080" s="836"/>
    </row>
    <row r="1081" spans="1:5" ht="15" customHeight="1" x14ac:dyDescent="0.25">
      <c r="A1081" s="849">
        <v>13.7</v>
      </c>
      <c r="B1081" s="850" t="s">
        <v>572</v>
      </c>
      <c r="C1081" s="916">
        <v>4413</v>
      </c>
      <c r="D1081" s="848"/>
      <c r="E1081" s="836"/>
    </row>
    <row r="1082" spans="1:5" ht="15" customHeight="1" x14ac:dyDescent="0.25">
      <c r="A1082" s="849">
        <v>13.7</v>
      </c>
      <c r="B1082" s="850" t="s">
        <v>572</v>
      </c>
      <c r="C1082" s="893" t="s">
        <v>804</v>
      </c>
      <c r="D1082" s="848"/>
      <c r="E1082" s="836"/>
    </row>
    <row r="1083" spans="1:5" ht="15" customHeight="1" x14ac:dyDescent="0.25">
      <c r="A1083" s="849">
        <v>13.7</v>
      </c>
      <c r="B1083" s="850" t="s">
        <v>572</v>
      </c>
      <c r="C1083" s="916">
        <v>442110</v>
      </c>
      <c r="D1083" s="958"/>
      <c r="E1083" s="836"/>
    </row>
    <row r="1084" spans="1:5" ht="15" customHeight="1" x14ac:dyDescent="0.25">
      <c r="A1084" s="911">
        <v>13.7</v>
      </c>
      <c r="B1084" s="895" t="s">
        <v>572</v>
      </c>
      <c r="C1084" s="941">
        <v>442190</v>
      </c>
      <c r="D1084" s="963" t="s">
        <v>719</v>
      </c>
      <c r="E1084" s="836"/>
    </row>
    <row r="1085" spans="1:5" ht="15" customHeight="1" x14ac:dyDescent="0.25">
      <c r="A1085" s="845">
        <v>13.7</v>
      </c>
      <c r="B1085" s="912" t="s">
        <v>267</v>
      </c>
      <c r="C1085" s="924">
        <v>4404</v>
      </c>
      <c r="D1085" s="965"/>
      <c r="E1085" s="836"/>
    </row>
    <row r="1086" spans="1:5" ht="15" customHeight="1" x14ac:dyDescent="0.25">
      <c r="A1086" s="911">
        <v>13.7</v>
      </c>
      <c r="B1086" s="912" t="s">
        <v>267</v>
      </c>
      <c r="C1086" s="924">
        <v>4405</v>
      </c>
      <c r="D1086" s="848"/>
      <c r="E1086" s="836"/>
    </row>
    <row r="1087" spans="1:5" ht="15" customHeight="1" x14ac:dyDescent="0.25">
      <c r="A1087" s="845">
        <v>13.7</v>
      </c>
      <c r="B1087" s="912" t="s">
        <v>267</v>
      </c>
      <c r="C1087" s="924">
        <v>4413</v>
      </c>
      <c r="D1087" s="848"/>
      <c r="E1087" s="836"/>
    </row>
    <row r="1088" spans="1:5" ht="15" customHeight="1" x14ac:dyDescent="0.25">
      <c r="A1088" s="911">
        <v>13.7</v>
      </c>
      <c r="B1088" s="912" t="s">
        <v>267</v>
      </c>
      <c r="C1088" s="924">
        <v>4417</v>
      </c>
      <c r="D1088" s="848"/>
      <c r="E1088" s="836"/>
    </row>
    <row r="1089" spans="1:5" ht="15" customHeight="1" x14ac:dyDescent="0.25">
      <c r="A1089" s="845">
        <v>13.7</v>
      </c>
      <c r="B1089" s="912" t="s">
        <v>267</v>
      </c>
      <c r="C1089" s="924">
        <v>442110</v>
      </c>
      <c r="D1089" s="848"/>
      <c r="E1089" s="836"/>
    </row>
    <row r="1090" spans="1:5" ht="15.75" customHeight="1" x14ac:dyDescent="0.25">
      <c r="A1090" s="919">
        <v>13.7</v>
      </c>
      <c r="B1090" s="915" t="s">
        <v>267</v>
      </c>
      <c r="C1090" s="931">
        <v>442199</v>
      </c>
      <c r="D1090" s="958"/>
      <c r="E1090" s="836"/>
    </row>
    <row r="1091" spans="1:5" ht="15.75" customHeight="1" x14ac:dyDescent="0.25">
      <c r="A1091" s="944">
        <v>14.1</v>
      </c>
      <c r="B1091" s="880" t="s">
        <v>715</v>
      </c>
      <c r="C1091" s="943">
        <v>4807</v>
      </c>
      <c r="D1091" s="959"/>
      <c r="E1091" s="836"/>
    </row>
    <row r="1092" spans="1:5" ht="15" customHeight="1" x14ac:dyDescent="0.25">
      <c r="A1092" s="845">
        <v>14.1</v>
      </c>
      <c r="B1092" s="846" t="s">
        <v>717</v>
      </c>
      <c r="C1092" s="907" t="s">
        <v>805</v>
      </c>
      <c r="D1092" s="959"/>
      <c r="E1092" s="836"/>
    </row>
    <row r="1093" spans="1:5" ht="15" customHeight="1" x14ac:dyDescent="0.25">
      <c r="A1093" s="849">
        <v>14.1</v>
      </c>
      <c r="B1093" s="850" t="s">
        <v>572</v>
      </c>
      <c r="C1093" s="893" t="s">
        <v>805</v>
      </c>
      <c r="D1093" s="959"/>
      <c r="E1093" s="836"/>
    </row>
    <row r="1094" spans="1:5" ht="15.75" customHeight="1" x14ac:dyDescent="0.25">
      <c r="A1094" s="919">
        <v>14.1</v>
      </c>
      <c r="B1094" s="903" t="s">
        <v>267</v>
      </c>
      <c r="C1094" s="904" t="s">
        <v>805</v>
      </c>
      <c r="D1094" s="959"/>
      <c r="E1094" s="836"/>
    </row>
    <row r="1095" spans="1:5" ht="15.75" customHeight="1" x14ac:dyDescent="0.25">
      <c r="A1095" s="944">
        <v>14.2</v>
      </c>
      <c r="B1095" s="880" t="s">
        <v>715</v>
      </c>
      <c r="C1095" s="943">
        <v>481110</v>
      </c>
      <c r="D1095" s="959"/>
      <c r="E1095" s="836"/>
    </row>
    <row r="1096" spans="1:5" ht="15" customHeight="1" x14ac:dyDescent="0.25">
      <c r="A1096" s="855">
        <v>14.2</v>
      </c>
      <c r="B1096" s="856" t="s">
        <v>715</v>
      </c>
      <c r="C1096" s="863">
        <v>481141</v>
      </c>
      <c r="D1096" s="959"/>
      <c r="E1096" s="836"/>
    </row>
    <row r="1097" spans="1:5" ht="15" customHeight="1" x14ac:dyDescent="0.25">
      <c r="A1097" s="855">
        <v>14.2</v>
      </c>
      <c r="B1097" s="856" t="s">
        <v>715</v>
      </c>
      <c r="C1097" s="863">
        <v>481149</v>
      </c>
      <c r="D1097" s="959"/>
      <c r="E1097" s="836"/>
    </row>
    <row r="1098" spans="1:5" ht="15" customHeight="1" x14ac:dyDescent="0.25">
      <c r="A1098" s="855">
        <v>14.2</v>
      </c>
      <c r="B1098" s="856" t="s">
        <v>715</v>
      </c>
      <c r="C1098" s="863">
        <v>481160</v>
      </c>
      <c r="D1098" s="959"/>
      <c r="E1098" s="836"/>
    </row>
    <row r="1099" spans="1:5" ht="15" customHeight="1" x14ac:dyDescent="0.25">
      <c r="A1099" s="855">
        <v>14.2</v>
      </c>
      <c r="B1099" s="856" t="s">
        <v>715</v>
      </c>
      <c r="C1099" s="863">
        <v>481190</v>
      </c>
      <c r="D1099" s="959"/>
      <c r="E1099" s="836"/>
    </row>
    <row r="1100" spans="1:5" ht="15" customHeight="1" x14ac:dyDescent="0.25">
      <c r="A1100" s="845">
        <v>14.2</v>
      </c>
      <c r="B1100" s="846" t="s">
        <v>717</v>
      </c>
      <c r="C1100" s="925">
        <v>481110</v>
      </c>
      <c r="D1100" s="959"/>
      <c r="E1100" s="836"/>
    </row>
    <row r="1101" spans="1:5" ht="15" customHeight="1" x14ac:dyDescent="0.25">
      <c r="A1101" s="852">
        <v>14.2</v>
      </c>
      <c r="B1101" s="853" t="s">
        <v>717</v>
      </c>
      <c r="C1101" s="906">
        <v>481141</v>
      </c>
      <c r="D1101" s="959"/>
      <c r="E1101" s="836"/>
    </row>
    <row r="1102" spans="1:5" ht="15" customHeight="1" x14ac:dyDescent="0.25">
      <c r="A1102" s="855">
        <v>14.2</v>
      </c>
      <c r="B1102" s="856" t="s">
        <v>717</v>
      </c>
      <c r="C1102" s="863">
        <v>481149</v>
      </c>
      <c r="D1102" s="959"/>
      <c r="E1102" s="836"/>
    </row>
    <row r="1103" spans="1:5" ht="15" customHeight="1" x14ac:dyDescent="0.25">
      <c r="A1103" s="855">
        <v>14.2</v>
      </c>
      <c r="B1103" s="856" t="s">
        <v>717</v>
      </c>
      <c r="C1103" s="863">
        <v>481160</v>
      </c>
      <c r="D1103" s="959"/>
      <c r="E1103" s="836"/>
    </row>
    <row r="1104" spans="1:5" ht="15" customHeight="1" x14ac:dyDescent="0.25">
      <c r="A1104" s="855">
        <v>14.2</v>
      </c>
      <c r="B1104" s="856" t="s">
        <v>717</v>
      </c>
      <c r="C1104" s="863">
        <v>481190</v>
      </c>
      <c r="D1104" s="959"/>
      <c r="E1104" s="836"/>
    </row>
    <row r="1105" spans="1:5" ht="15" customHeight="1" x14ac:dyDescent="0.25">
      <c r="A1105" s="855">
        <v>14.2</v>
      </c>
      <c r="B1105" s="856" t="s">
        <v>572</v>
      </c>
      <c r="C1105" s="863">
        <v>481110</v>
      </c>
      <c r="D1105" s="959"/>
      <c r="E1105" s="836"/>
    </row>
    <row r="1106" spans="1:5" ht="15" customHeight="1" x14ac:dyDescent="0.25">
      <c r="A1106" s="855">
        <v>14.2</v>
      </c>
      <c r="B1106" s="856" t="s">
        <v>572</v>
      </c>
      <c r="C1106" s="863">
        <v>481141</v>
      </c>
      <c r="D1106" s="959"/>
      <c r="E1106" s="836"/>
    </row>
    <row r="1107" spans="1:5" ht="15" customHeight="1" x14ac:dyDescent="0.25">
      <c r="A1107" s="855">
        <v>14.2</v>
      </c>
      <c r="B1107" s="856" t="s">
        <v>572</v>
      </c>
      <c r="C1107" s="863">
        <v>481149</v>
      </c>
      <c r="D1107" s="959"/>
      <c r="E1107" s="836"/>
    </row>
    <row r="1108" spans="1:5" ht="15" customHeight="1" x14ac:dyDescent="0.25">
      <c r="A1108" s="855">
        <v>14.2</v>
      </c>
      <c r="B1108" s="856" t="s">
        <v>572</v>
      </c>
      <c r="C1108" s="863">
        <v>481160</v>
      </c>
      <c r="D1108" s="959"/>
      <c r="E1108" s="836"/>
    </row>
    <row r="1109" spans="1:5" ht="15" customHeight="1" x14ac:dyDescent="0.25">
      <c r="A1109" s="855">
        <v>14.2</v>
      </c>
      <c r="B1109" s="856" t="s">
        <v>572</v>
      </c>
      <c r="C1109" s="863">
        <v>481190</v>
      </c>
      <c r="D1109" s="959"/>
      <c r="E1109" s="836"/>
    </row>
    <row r="1110" spans="1:5" ht="15" customHeight="1" x14ac:dyDescent="0.25">
      <c r="A1110" s="855">
        <v>14.2</v>
      </c>
      <c r="B1110" s="856" t="s">
        <v>267</v>
      </c>
      <c r="C1110" s="863">
        <v>481110</v>
      </c>
      <c r="D1110" s="959"/>
      <c r="E1110" s="836"/>
    </row>
    <row r="1111" spans="1:5" ht="15" customHeight="1" x14ac:dyDescent="0.25">
      <c r="A1111" s="855">
        <v>14.2</v>
      </c>
      <c r="B1111" s="856" t="s">
        <v>267</v>
      </c>
      <c r="C1111" s="863">
        <v>481141</v>
      </c>
      <c r="D1111" s="959"/>
      <c r="E1111" s="836"/>
    </row>
    <row r="1112" spans="1:5" ht="15" customHeight="1" x14ac:dyDescent="0.25">
      <c r="A1112" s="855">
        <v>14.2</v>
      </c>
      <c r="B1112" s="856" t="s">
        <v>267</v>
      </c>
      <c r="C1112" s="863">
        <v>481149</v>
      </c>
      <c r="D1112" s="959"/>
      <c r="E1112" s="836"/>
    </row>
    <row r="1113" spans="1:5" ht="15" customHeight="1" x14ac:dyDescent="0.25">
      <c r="A1113" s="855">
        <v>14.2</v>
      </c>
      <c r="B1113" s="856" t="s">
        <v>267</v>
      </c>
      <c r="C1113" s="863">
        <v>481160</v>
      </c>
      <c r="D1113" s="959"/>
      <c r="E1113" s="836"/>
    </row>
    <row r="1114" spans="1:5" ht="15.75" customHeight="1" x14ac:dyDescent="0.25">
      <c r="A1114" s="857">
        <v>14.2</v>
      </c>
      <c r="B1114" s="858" t="s">
        <v>267</v>
      </c>
      <c r="C1114" s="865">
        <v>481190</v>
      </c>
      <c r="D1114" s="959"/>
      <c r="E1114" s="836"/>
    </row>
    <row r="1115" spans="1:5" ht="15.75" customHeight="1" x14ac:dyDescent="0.25">
      <c r="A1115" s="944">
        <v>14.3</v>
      </c>
      <c r="B1115" s="880" t="s">
        <v>715</v>
      </c>
      <c r="C1115" s="943">
        <v>4818</v>
      </c>
      <c r="D1115" s="959"/>
      <c r="E1115" s="836"/>
    </row>
    <row r="1116" spans="1:5" ht="15" customHeight="1" x14ac:dyDescent="0.25">
      <c r="A1116" s="913">
        <v>14.3</v>
      </c>
      <c r="B1116" s="912" t="s">
        <v>717</v>
      </c>
      <c r="C1116" s="924">
        <v>4818</v>
      </c>
      <c r="D1116" s="959"/>
      <c r="E1116" s="836"/>
    </row>
    <row r="1117" spans="1:5" ht="15" customHeight="1" x14ac:dyDescent="0.25">
      <c r="A1117" s="855">
        <v>14.3</v>
      </c>
      <c r="B1117" s="856" t="s">
        <v>572</v>
      </c>
      <c r="C1117" s="863">
        <v>4818</v>
      </c>
      <c r="D1117" s="959"/>
      <c r="E1117" s="836"/>
    </row>
    <row r="1118" spans="1:5" ht="15.75" customHeight="1" x14ac:dyDescent="0.25">
      <c r="A1118" s="857">
        <v>14.3</v>
      </c>
      <c r="B1118" s="858" t="s">
        <v>267</v>
      </c>
      <c r="C1118" s="865">
        <v>4818</v>
      </c>
      <c r="D1118" s="959"/>
      <c r="E1118" s="836"/>
    </row>
    <row r="1119" spans="1:5" ht="15.75" customHeight="1" x14ac:dyDescent="0.25">
      <c r="A1119" s="944">
        <v>14.4</v>
      </c>
      <c r="B1119" s="880" t="s">
        <v>715</v>
      </c>
      <c r="C1119" s="943">
        <v>4819</v>
      </c>
      <c r="D1119" s="959"/>
      <c r="E1119" s="836"/>
    </row>
    <row r="1120" spans="1:5" ht="15" customHeight="1" x14ac:dyDescent="0.25">
      <c r="A1120" s="845">
        <v>14.4</v>
      </c>
      <c r="B1120" s="846" t="s">
        <v>717</v>
      </c>
      <c r="C1120" s="925">
        <v>4819</v>
      </c>
      <c r="D1120" s="959"/>
      <c r="E1120" s="836"/>
    </row>
    <row r="1121" spans="1:5" ht="15" customHeight="1" x14ac:dyDescent="0.25">
      <c r="A1121" s="852">
        <v>14.4</v>
      </c>
      <c r="B1121" s="853" t="s">
        <v>572</v>
      </c>
      <c r="C1121" s="906">
        <v>4819</v>
      </c>
      <c r="D1121" s="959"/>
      <c r="E1121" s="836"/>
    </row>
    <row r="1122" spans="1:5" ht="15.75" customHeight="1" x14ac:dyDescent="0.25">
      <c r="A1122" s="857">
        <v>14.4</v>
      </c>
      <c r="B1122" s="858" t="s">
        <v>267</v>
      </c>
      <c r="C1122" s="865">
        <v>4819</v>
      </c>
      <c r="D1122" s="959"/>
      <c r="E1122" s="836"/>
    </row>
    <row r="1123" spans="1:5" ht="15.75" customHeight="1" x14ac:dyDescent="0.25">
      <c r="A1123" s="944">
        <v>14.5</v>
      </c>
      <c r="B1123" s="880" t="s">
        <v>715</v>
      </c>
      <c r="C1123" s="943">
        <v>4814</v>
      </c>
      <c r="D1123" s="959"/>
      <c r="E1123" s="836"/>
    </row>
    <row r="1124" spans="1:5" ht="15" customHeight="1" x14ac:dyDescent="0.25">
      <c r="A1124" s="855">
        <v>14.5</v>
      </c>
      <c r="B1124" s="856" t="s">
        <v>715</v>
      </c>
      <c r="C1124" s="863">
        <v>4816</v>
      </c>
      <c r="D1124" s="959"/>
      <c r="E1124" s="836"/>
    </row>
    <row r="1125" spans="1:5" ht="15" customHeight="1" x14ac:dyDescent="0.25">
      <c r="A1125" s="855">
        <v>14.5</v>
      </c>
      <c r="B1125" s="856" t="s">
        <v>715</v>
      </c>
      <c r="C1125" s="863">
        <v>4817</v>
      </c>
      <c r="D1125" s="959"/>
      <c r="E1125" s="836"/>
    </row>
    <row r="1126" spans="1:5" ht="15" customHeight="1" x14ac:dyDescent="0.25">
      <c r="A1126" s="855">
        <v>14.5</v>
      </c>
      <c r="B1126" s="856" t="s">
        <v>715</v>
      </c>
      <c r="C1126" s="863">
        <v>4820</v>
      </c>
      <c r="D1126" s="959"/>
      <c r="E1126" s="836"/>
    </row>
    <row r="1127" spans="1:5" ht="15" customHeight="1" x14ac:dyDescent="0.25">
      <c r="A1127" s="855">
        <v>14.5</v>
      </c>
      <c r="B1127" s="856" t="s">
        <v>715</v>
      </c>
      <c r="C1127" s="863">
        <v>4821</v>
      </c>
      <c r="D1127" s="959"/>
      <c r="E1127" s="836"/>
    </row>
    <row r="1128" spans="1:5" ht="15" customHeight="1" x14ac:dyDescent="0.25">
      <c r="A1128" s="855">
        <v>14.5</v>
      </c>
      <c r="B1128" s="856" t="s">
        <v>715</v>
      </c>
      <c r="C1128" s="863">
        <v>4822</v>
      </c>
      <c r="D1128" s="959"/>
      <c r="E1128" s="836"/>
    </row>
    <row r="1129" spans="1:5" ht="15" customHeight="1" x14ac:dyDescent="0.25">
      <c r="A1129" s="966">
        <v>14.5</v>
      </c>
      <c r="B1129" s="954" t="s">
        <v>715</v>
      </c>
      <c r="C1129" s="955">
        <v>4823</v>
      </c>
      <c r="D1129" s="959"/>
      <c r="E1129" s="836"/>
    </row>
    <row r="1130" spans="1:5" ht="15" customHeight="1" x14ac:dyDescent="0.25">
      <c r="A1130" s="849">
        <v>14.5</v>
      </c>
      <c r="B1130" s="850" t="s">
        <v>717</v>
      </c>
      <c r="C1130" s="916">
        <v>4814</v>
      </c>
      <c r="D1130" s="959"/>
      <c r="E1130" s="836"/>
    </row>
    <row r="1131" spans="1:5" ht="15" customHeight="1" x14ac:dyDescent="0.25">
      <c r="A1131" s="849">
        <v>14.5</v>
      </c>
      <c r="B1131" s="850" t="s">
        <v>717</v>
      </c>
      <c r="C1131" s="916">
        <v>4816</v>
      </c>
      <c r="D1131" s="959"/>
      <c r="E1131" s="836"/>
    </row>
    <row r="1132" spans="1:5" ht="15" customHeight="1" x14ac:dyDescent="0.25">
      <c r="A1132" s="849">
        <v>14.5</v>
      </c>
      <c r="B1132" s="850" t="s">
        <v>717</v>
      </c>
      <c r="C1132" s="916">
        <v>4817</v>
      </c>
      <c r="D1132" s="959"/>
      <c r="E1132" s="836"/>
    </row>
    <row r="1133" spans="1:5" ht="15" customHeight="1" x14ac:dyDescent="0.25">
      <c r="A1133" s="849">
        <v>14.5</v>
      </c>
      <c r="B1133" s="850" t="s">
        <v>717</v>
      </c>
      <c r="C1133" s="916">
        <v>4820</v>
      </c>
      <c r="D1133" s="959"/>
      <c r="E1133" s="836"/>
    </row>
    <row r="1134" spans="1:5" ht="15" customHeight="1" x14ac:dyDescent="0.25">
      <c r="A1134" s="849">
        <v>14.5</v>
      </c>
      <c r="B1134" s="850" t="s">
        <v>717</v>
      </c>
      <c r="C1134" s="916">
        <v>4821</v>
      </c>
      <c r="D1134" s="959"/>
      <c r="E1134" s="836"/>
    </row>
    <row r="1135" spans="1:5" ht="15" customHeight="1" x14ac:dyDescent="0.25">
      <c r="A1135" s="849">
        <v>14.5</v>
      </c>
      <c r="B1135" s="850" t="s">
        <v>717</v>
      </c>
      <c r="C1135" s="916">
        <v>4822</v>
      </c>
      <c r="D1135" s="959"/>
      <c r="E1135" s="836"/>
    </row>
    <row r="1136" spans="1:5" ht="15" customHeight="1" x14ac:dyDescent="0.25">
      <c r="A1136" s="849">
        <v>14.5</v>
      </c>
      <c r="B1136" s="850" t="s">
        <v>717</v>
      </c>
      <c r="C1136" s="916">
        <v>4823</v>
      </c>
      <c r="D1136" s="959"/>
      <c r="E1136" s="836"/>
    </row>
    <row r="1137" spans="1:5" ht="15" customHeight="1" x14ac:dyDescent="0.25">
      <c r="A1137" s="849">
        <v>14.5</v>
      </c>
      <c r="B1137" s="850" t="s">
        <v>572</v>
      </c>
      <c r="C1137" s="916">
        <v>4814</v>
      </c>
      <c r="D1137" s="959"/>
      <c r="E1137" s="836"/>
    </row>
    <row r="1138" spans="1:5" ht="15" customHeight="1" x14ac:dyDescent="0.25">
      <c r="A1138" s="849">
        <v>14.5</v>
      </c>
      <c r="B1138" s="850" t="s">
        <v>572</v>
      </c>
      <c r="C1138" s="916">
        <v>4816</v>
      </c>
      <c r="D1138" s="959"/>
      <c r="E1138" s="836"/>
    </row>
    <row r="1139" spans="1:5" ht="15" customHeight="1" x14ac:dyDescent="0.25">
      <c r="A1139" s="849">
        <v>14.5</v>
      </c>
      <c r="B1139" s="850" t="s">
        <v>572</v>
      </c>
      <c r="C1139" s="916">
        <v>4817</v>
      </c>
      <c r="D1139" s="959"/>
      <c r="E1139" s="836"/>
    </row>
    <row r="1140" spans="1:5" ht="15" customHeight="1" x14ac:dyDescent="0.25">
      <c r="A1140" s="849">
        <v>14.5</v>
      </c>
      <c r="B1140" s="850" t="s">
        <v>572</v>
      </c>
      <c r="C1140" s="916">
        <v>4820</v>
      </c>
      <c r="D1140" s="959"/>
      <c r="E1140" s="836"/>
    </row>
    <row r="1141" spans="1:5" ht="15" customHeight="1" x14ac:dyDescent="0.25">
      <c r="A1141" s="849">
        <v>14.5</v>
      </c>
      <c r="B1141" s="850" t="s">
        <v>572</v>
      </c>
      <c r="C1141" s="916">
        <v>4821</v>
      </c>
      <c r="D1141" s="959"/>
      <c r="E1141" s="836"/>
    </row>
    <row r="1142" spans="1:5" ht="15" customHeight="1" x14ac:dyDescent="0.25">
      <c r="A1142" s="849">
        <v>14.5</v>
      </c>
      <c r="B1142" s="850" t="s">
        <v>572</v>
      </c>
      <c r="C1142" s="916">
        <v>4822</v>
      </c>
      <c r="D1142" s="959"/>
      <c r="E1142" s="836"/>
    </row>
    <row r="1143" spans="1:5" ht="15" customHeight="1" x14ac:dyDescent="0.25">
      <c r="A1143" s="849">
        <v>14.5</v>
      </c>
      <c r="B1143" s="850" t="s">
        <v>572</v>
      </c>
      <c r="C1143" s="916">
        <v>4823</v>
      </c>
      <c r="D1143" s="959"/>
      <c r="E1143" s="836"/>
    </row>
    <row r="1144" spans="1:5" ht="15" customHeight="1" x14ac:dyDescent="0.25">
      <c r="A1144" s="849">
        <v>14.5</v>
      </c>
      <c r="B1144" s="850" t="s">
        <v>267</v>
      </c>
      <c r="C1144" s="916">
        <v>4814</v>
      </c>
      <c r="D1144" s="959"/>
      <c r="E1144" s="836"/>
    </row>
    <row r="1145" spans="1:5" ht="15" customHeight="1" x14ac:dyDescent="0.25">
      <c r="A1145" s="849">
        <v>14.5</v>
      </c>
      <c r="B1145" s="850" t="s">
        <v>267</v>
      </c>
      <c r="C1145" s="916">
        <v>4816</v>
      </c>
      <c r="D1145" s="959"/>
      <c r="E1145" s="836"/>
    </row>
    <row r="1146" spans="1:5" ht="15" customHeight="1" x14ac:dyDescent="0.25">
      <c r="A1146" s="849">
        <v>14.5</v>
      </c>
      <c r="B1146" s="850" t="s">
        <v>267</v>
      </c>
      <c r="C1146" s="916">
        <v>4817</v>
      </c>
      <c r="D1146" s="959"/>
      <c r="E1146" s="836"/>
    </row>
    <row r="1147" spans="1:5" ht="15" customHeight="1" x14ac:dyDescent="0.25">
      <c r="A1147" s="849">
        <v>14.5</v>
      </c>
      <c r="B1147" s="850" t="s">
        <v>267</v>
      </c>
      <c r="C1147" s="916">
        <v>4820</v>
      </c>
      <c r="D1147" s="959"/>
      <c r="E1147" s="836"/>
    </row>
    <row r="1148" spans="1:5" ht="15" customHeight="1" x14ac:dyDescent="0.25">
      <c r="A1148" s="849">
        <v>14.5</v>
      </c>
      <c r="B1148" s="850" t="s">
        <v>267</v>
      </c>
      <c r="C1148" s="916">
        <v>4821</v>
      </c>
      <c r="D1148" s="959"/>
      <c r="E1148" s="836"/>
    </row>
    <row r="1149" spans="1:5" ht="15" customHeight="1" x14ac:dyDescent="0.25">
      <c r="A1149" s="849">
        <v>14.5</v>
      </c>
      <c r="B1149" s="850" t="s">
        <v>267</v>
      </c>
      <c r="C1149" s="916">
        <v>4822</v>
      </c>
      <c r="D1149" s="959"/>
      <c r="E1149" s="836"/>
    </row>
    <row r="1150" spans="1:5" ht="15.75" customHeight="1" x14ac:dyDescent="0.25">
      <c r="A1150" s="919">
        <v>14.5</v>
      </c>
      <c r="B1150" s="903" t="s">
        <v>267</v>
      </c>
      <c r="C1150" s="917">
        <v>4823</v>
      </c>
      <c r="D1150" s="959"/>
      <c r="E1150" s="836"/>
    </row>
    <row r="1151" spans="1:5" ht="15.75" customHeight="1" x14ac:dyDescent="0.25">
      <c r="A1151" s="882" t="s">
        <v>250</v>
      </c>
      <c r="B1151" s="967" t="s">
        <v>715</v>
      </c>
      <c r="C1151" s="883">
        <v>482390</v>
      </c>
      <c r="D1151" s="963" t="s">
        <v>719</v>
      </c>
      <c r="E1151" s="836"/>
    </row>
    <row r="1152" spans="1:5" ht="15" customHeight="1" x14ac:dyDescent="0.25">
      <c r="A1152" s="968" t="s">
        <v>250</v>
      </c>
      <c r="B1152" s="850" t="s">
        <v>717</v>
      </c>
      <c r="C1152" s="909" t="s">
        <v>806</v>
      </c>
      <c r="D1152" s="963" t="s">
        <v>719</v>
      </c>
      <c r="E1152" s="836"/>
    </row>
    <row r="1153" spans="1:5" ht="15" customHeight="1" x14ac:dyDescent="0.25">
      <c r="A1153" s="968" t="s">
        <v>250</v>
      </c>
      <c r="B1153" s="850" t="s">
        <v>572</v>
      </c>
      <c r="C1153" s="909" t="s">
        <v>806</v>
      </c>
      <c r="D1153" s="963" t="s">
        <v>719</v>
      </c>
      <c r="E1153" s="836"/>
    </row>
    <row r="1154" spans="1:5" ht="15.75" customHeight="1" x14ac:dyDescent="0.25">
      <c r="A1154" s="969" t="s">
        <v>250</v>
      </c>
      <c r="B1154" s="903" t="s">
        <v>267</v>
      </c>
      <c r="C1154" s="970" t="s">
        <v>806</v>
      </c>
      <c r="D1154" s="963" t="s">
        <v>719</v>
      </c>
      <c r="E1154" s="836"/>
    </row>
    <row r="1155" spans="1:5" ht="15.75" customHeight="1" x14ac:dyDescent="0.25">
      <c r="A1155" s="882" t="s">
        <v>252</v>
      </c>
      <c r="B1155" s="967" t="s">
        <v>715</v>
      </c>
      <c r="C1155" s="905">
        <v>482370</v>
      </c>
      <c r="D1155" s="959"/>
      <c r="E1155" s="836"/>
    </row>
    <row r="1156" spans="1:5" ht="15" customHeight="1" x14ac:dyDescent="0.15">
      <c r="A1156" s="968" t="s">
        <v>252</v>
      </c>
      <c r="B1156" s="850" t="s">
        <v>717</v>
      </c>
      <c r="C1156" s="893" t="s">
        <v>807</v>
      </c>
      <c r="D1156" s="959"/>
      <c r="E1156" s="836"/>
    </row>
    <row r="1157" spans="1:5" ht="15" customHeight="1" x14ac:dyDescent="0.15">
      <c r="A1157" s="968" t="s">
        <v>252</v>
      </c>
      <c r="B1157" s="850" t="s">
        <v>572</v>
      </c>
      <c r="C1157" s="893" t="s">
        <v>807</v>
      </c>
      <c r="D1157" s="959"/>
      <c r="E1157" s="836"/>
    </row>
    <row r="1158" spans="1:5" ht="15.75" customHeight="1" x14ac:dyDescent="0.15">
      <c r="A1158" s="969" t="s">
        <v>252</v>
      </c>
      <c r="B1158" s="903" t="s">
        <v>267</v>
      </c>
      <c r="C1158" s="904" t="s">
        <v>807</v>
      </c>
      <c r="D1158" s="959"/>
      <c r="E1158" s="836"/>
    </row>
    <row r="1159" spans="1:5" ht="15.75" customHeight="1" x14ac:dyDescent="0.25">
      <c r="A1159" s="882" t="s">
        <v>254</v>
      </c>
      <c r="B1159" s="967" t="s">
        <v>715</v>
      </c>
      <c r="C1159" s="971" t="s">
        <v>808</v>
      </c>
      <c r="D1159" s="959"/>
      <c r="E1159" s="836"/>
    </row>
    <row r="1160" spans="1:5" ht="15" customHeight="1" x14ac:dyDescent="0.15">
      <c r="A1160" s="968" t="s">
        <v>254</v>
      </c>
      <c r="B1160" s="850" t="s">
        <v>717</v>
      </c>
      <c r="C1160" s="893" t="s">
        <v>808</v>
      </c>
      <c r="D1160" s="959"/>
      <c r="E1160" s="836"/>
    </row>
    <row r="1161" spans="1:5" ht="15" customHeight="1" x14ac:dyDescent="0.15">
      <c r="A1161" s="968" t="s">
        <v>254</v>
      </c>
      <c r="B1161" s="850" t="s">
        <v>572</v>
      </c>
      <c r="C1161" s="893" t="s">
        <v>808</v>
      </c>
      <c r="D1161" s="959"/>
      <c r="E1161" s="836"/>
    </row>
    <row r="1162" spans="1:5" ht="15.75" customHeight="1" x14ac:dyDescent="0.15">
      <c r="A1162" s="969" t="s">
        <v>254</v>
      </c>
      <c r="B1162" s="903" t="s">
        <v>267</v>
      </c>
      <c r="C1162" s="904" t="s">
        <v>808</v>
      </c>
      <c r="D1162" s="959"/>
      <c r="E1162" s="836"/>
    </row>
    <row r="1163" spans="1:5" ht="15.75" customHeight="1" x14ac:dyDescent="0.25">
      <c r="A1163" s="944">
        <v>12.6</v>
      </c>
      <c r="B1163" s="880" t="s">
        <v>715</v>
      </c>
      <c r="C1163" s="881">
        <v>482110</v>
      </c>
      <c r="D1163" s="963" t="s">
        <v>719</v>
      </c>
      <c r="E1163" s="836"/>
    </row>
    <row r="1164" spans="1:5" ht="15" customHeight="1" x14ac:dyDescent="0.25">
      <c r="A1164" s="855">
        <v>12.6</v>
      </c>
      <c r="B1164" s="856" t="s">
        <v>715</v>
      </c>
      <c r="C1164" s="878">
        <v>482190</v>
      </c>
      <c r="D1164" s="963" t="s">
        <v>719</v>
      </c>
      <c r="E1164" s="836"/>
    </row>
    <row r="1165" spans="1:5" ht="15" customHeight="1" x14ac:dyDescent="0.25">
      <c r="A1165" s="855">
        <v>12.6</v>
      </c>
      <c r="B1165" s="856" t="s">
        <v>715</v>
      </c>
      <c r="C1165" s="878">
        <v>482210</v>
      </c>
      <c r="D1165" s="963" t="s">
        <v>719</v>
      </c>
      <c r="E1165" s="836"/>
    </row>
    <row r="1166" spans="1:5" ht="15" customHeight="1" x14ac:dyDescent="0.25">
      <c r="A1166" s="855">
        <v>12.6</v>
      </c>
      <c r="B1166" s="856" t="s">
        <v>715</v>
      </c>
      <c r="C1166" s="878">
        <v>482290</v>
      </c>
      <c r="D1166" s="963" t="s">
        <v>719</v>
      </c>
      <c r="E1166" s="836"/>
    </row>
    <row r="1167" spans="1:5" ht="15" customHeight="1" x14ac:dyDescent="0.25">
      <c r="A1167" s="855">
        <v>12.6</v>
      </c>
      <c r="B1167" s="856" t="s">
        <v>715</v>
      </c>
      <c r="C1167" s="878">
        <v>482312</v>
      </c>
      <c r="D1167" s="963" t="s">
        <v>719</v>
      </c>
      <c r="E1167" s="836"/>
    </row>
    <row r="1168" spans="1:5" ht="15" customHeight="1" x14ac:dyDescent="0.25">
      <c r="A1168" s="855">
        <v>12.6</v>
      </c>
      <c r="B1168" s="856" t="s">
        <v>715</v>
      </c>
      <c r="C1168" s="878">
        <v>482319</v>
      </c>
      <c r="D1168" s="963" t="s">
        <v>719</v>
      </c>
      <c r="E1168" s="836"/>
    </row>
    <row r="1169" spans="1:5" ht="15" customHeight="1" x14ac:dyDescent="0.25">
      <c r="A1169" s="855">
        <v>12.6</v>
      </c>
      <c r="B1169" s="856" t="s">
        <v>715</v>
      </c>
      <c r="C1169" s="878">
        <v>482320</v>
      </c>
      <c r="D1169" s="963" t="s">
        <v>719</v>
      </c>
      <c r="E1169" s="836"/>
    </row>
    <row r="1170" spans="1:5" ht="15" customHeight="1" x14ac:dyDescent="0.25">
      <c r="A1170" s="855">
        <v>12.6</v>
      </c>
      <c r="B1170" s="856" t="s">
        <v>715</v>
      </c>
      <c r="C1170" s="878">
        <v>482340</v>
      </c>
      <c r="D1170" s="963" t="s">
        <v>719</v>
      </c>
      <c r="E1170" s="836"/>
    </row>
    <row r="1171" spans="1:5" ht="15" customHeight="1" x14ac:dyDescent="0.25">
      <c r="A1171" s="855">
        <v>12.6</v>
      </c>
      <c r="B1171" s="856" t="s">
        <v>715</v>
      </c>
      <c r="C1171" s="878">
        <v>482360</v>
      </c>
      <c r="D1171" s="963" t="s">
        <v>719</v>
      </c>
      <c r="E1171" s="836"/>
    </row>
    <row r="1172" spans="1:5" ht="15" customHeight="1" x14ac:dyDescent="0.25">
      <c r="A1172" s="855">
        <v>12.6</v>
      </c>
      <c r="B1172" s="856" t="s">
        <v>715</v>
      </c>
      <c r="C1172" s="878">
        <v>482370</v>
      </c>
      <c r="D1172" s="963" t="s">
        <v>719</v>
      </c>
      <c r="E1172" s="836"/>
    </row>
    <row r="1173" spans="1:5" ht="15" customHeight="1" x14ac:dyDescent="0.25">
      <c r="A1173" s="855">
        <v>12.6</v>
      </c>
      <c r="B1173" s="856" t="s">
        <v>715</v>
      </c>
      <c r="C1173" s="878">
        <v>482390</v>
      </c>
      <c r="D1173" s="963" t="s">
        <v>719</v>
      </c>
      <c r="E1173" s="836"/>
    </row>
    <row r="1174" spans="1:5" ht="15" customHeight="1" x14ac:dyDescent="0.25">
      <c r="A1174" s="855">
        <v>12.6</v>
      </c>
      <c r="B1174" s="856" t="s">
        <v>715</v>
      </c>
      <c r="C1174" s="878">
        <v>480210</v>
      </c>
      <c r="D1174" s="963" t="s">
        <v>719</v>
      </c>
      <c r="E1174" s="836"/>
    </row>
    <row r="1175" spans="1:5" ht="15" customHeight="1" x14ac:dyDescent="0.25">
      <c r="A1175" s="855">
        <v>12.6</v>
      </c>
      <c r="B1175" s="856" t="s">
        <v>715</v>
      </c>
      <c r="C1175" s="878">
        <v>480220</v>
      </c>
      <c r="D1175" s="963" t="s">
        <v>719</v>
      </c>
      <c r="E1175" s="836"/>
    </row>
    <row r="1176" spans="1:5" ht="15" customHeight="1" x14ac:dyDescent="0.25">
      <c r="A1176" s="855">
        <v>12.6</v>
      </c>
      <c r="B1176" s="856" t="s">
        <v>715</v>
      </c>
      <c r="C1176" s="878">
        <v>480230</v>
      </c>
      <c r="D1176" s="963" t="s">
        <v>719</v>
      </c>
      <c r="E1176" s="836"/>
    </row>
    <row r="1177" spans="1:5" ht="15" customHeight="1" x14ac:dyDescent="0.25">
      <c r="A1177" s="855">
        <v>12.6</v>
      </c>
      <c r="B1177" s="856" t="s">
        <v>715</v>
      </c>
      <c r="C1177" s="878">
        <v>480240</v>
      </c>
      <c r="D1177" s="963" t="s">
        <v>719</v>
      </c>
      <c r="E1177" s="836"/>
    </row>
    <row r="1178" spans="1:5" ht="15" customHeight="1" x14ac:dyDescent="0.25">
      <c r="A1178" s="855">
        <v>12.6</v>
      </c>
      <c r="B1178" s="856" t="s">
        <v>715</v>
      </c>
      <c r="C1178" s="878">
        <v>480254</v>
      </c>
      <c r="D1178" s="963" t="s">
        <v>719</v>
      </c>
      <c r="E1178" s="836"/>
    </row>
    <row r="1179" spans="1:5" ht="15" customHeight="1" x14ac:dyDescent="0.25">
      <c r="A1179" s="855">
        <v>12.6</v>
      </c>
      <c r="B1179" s="856" t="s">
        <v>715</v>
      </c>
      <c r="C1179" s="878">
        <v>480255</v>
      </c>
      <c r="D1179" s="963" t="s">
        <v>719</v>
      </c>
      <c r="E1179" s="836"/>
    </row>
    <row r="1180" spans="1:5" ht="15" customHeight="1" x14ac:dyDescent="0.25">
      <c r="A1180" s="855">
        <v>12.6</v>
      </c>
      <c r="B1180" s="856" t="s">
        <v>715</v>
      </c>
      <c r="C1180" s="878">
        <v>480256</v>
      </c>
      <c r="D1180" s="963" t="s">
        <v>719</v>
      </c>
      <c r="E1180" s="836"/>
    </row>
    <row r="1181" spans="1:5" ht="15" customHeight="1" x14ac:dyDescent="0.25">
      <c r="A1181" s="855">
        <v>12.6</v>
      </c>
      <c r="B1181" s="856" t="s">
        <v>715</v>
      </c>
      <c r="C1181" s="878">
        <v>480257</v>
      </c>
      <c r="D1181" s="963" t="s">
        <v>719</v>
      </c>
      <c r="E1181" s="836"/>
    </row>
    <row r="1182" spans="1:5" ht="15" customHeight="1" x14ac:dyDescent="0.25">
      <c r="A1182" s="855">
        <v>12.6</v>
      </c>
      <c r="B1182" s="856" t="s">
        <v>715</v>
      </c>
      <c r="C1182" s="878">
        <v>480258</v>
      </c>
      <c r="D1182" s="963" t="s">
        <v>719</v>
      </c>
      <c r="E1182" s="836"/>
    </row>
    <row r="1183" spans="1:5" ht="15" customHeight="1" x14ac:dyDescent="0.25">
      <c r="A1183" s="855">
        <v>12.6</v>
      </c>
      <c r="B1183" s="856" t="s">
        <v>715</v>
      </c>
      <c r="C1183" s="878">
        <v>480261</v>
      </c>
      <c r="D1183" s="963" t="s">
        <v>719</v>
      </c>
      <c r="E1183" s="836"/>
    </row>
    <row r="1184" spans="1:5" ht="15" customHeight="1" x14ac:dyDescent="0.25">
      <c r="A1184" s="855">
        <v>12.6</v>
      </c>
      <c r="B1184" s="856" t="s">
        <v>715</v>
      </c>
      <c r="C1184" s="869" t="s">
        <v>809</v>
      </c>
      <c r="D1184" s="963" t="s">
        <v>719</v>
      </c>
      <c r="E1184" s="836"/>
    </row>
    <row r="1185" spans="1:5" ht="15" customHeight="1" x14ac:dyDescent="0.25">
      <c r="A1185" s="855">
        <v>12.6</v>
      </c>
      <c r="B1185" s="856" t="s">
        <v>715</v>
      </c>
      <c r="C1185" s="869" t="s">
        <v>810</v>
      </c>
      <c r="D1185" s="963" t="s">
        <v>719</v>
      </c>
      <c r="E1185" s="836"/>
    </row>
    <row r="1186" spans="1:5" ht="15" customHeight="1" x14ac:dyDescent="0.25">
      <c r="A1186" s="855">
        <v>12.6</v>
      </c>
      <c r="B1186" s="856" t="s">
        <v>715</v>
      </c>
      <c r="C1186" s="878">
        <v>481013</v>
      </c>
      <c r="D1186" s="963" t="s">
        <v>719</v>
      </c>
      <c r="E1186" s="836"/>
    </row>
    <row r="1187" spans="1:5" ht="15" customHeight="1" x14ac:dyDescent="0.25">
      <c r="A1187" s="855">
        <v>12.6</v>
      </c>
      <c r="B1187" s="856" t="s">
        <v>715</v>
      </c>
      <c r="C1187" s="878">
        <v>481014</v>
      </c>
      <c r="D1187" s="963" t="s">
        <v>719</v>
      </c>
      <c r="E1187" s="836"/>
    </row>
    <row r="1188" spans="1:5" ht="15" customHeight="1" x14ac:dyDescent="0.25">
      <c r="A1188" s="855">
        <v>12.6</v>
      </c>
      <c r="B1188" s="856" t="s">
        <v>715</v>
      </c>
      <c r="C1188" s="878">
        <v>481019</v>
      </c>
      <c r="D1188" s="963" t="s">
        <v>719</v>
      </c>
      <c r="E1188" s="836"/>
    </row>
    <row r="1189" spans="1:5" ht="15" customHeight="1" x14ac:dyDescent="0.25">
      <c r="A1189" s="855">
        <v>12.6</v>
      </c>
      <c r="B1189" s="856" t="s">
        <v>715</v>
      </c>
      <c r="C1189" s="878">
        <v>481022</v>
      </c>
      <c r="D1189" s="963" t="s">
        <v>719</v>
      </c>
      <c r="E1189" s="836"/>
    </row>
    <row r="1190" spans="1:5" ht="15" customHeight="1" x14ac:dyDescent="0.25">
      <c r="A1190" s="855">
        <v>12.6</v>
      </c>
      <c r="B1190" s="856" t="s">
        <v>715</v>
      </c>
      <c r="C1190" s="878">
        <v>481029</v>
      </c>
      <c r="D1190" s="963" t="s">
        <v>719</v>
      </c>
      <c r="E1190" s="836"/>
    </row>
    <row r="1191" spans="1:5" ht="15" customHeight="1" x14ac:dyDescent="0.25">
      <c r="A1191" s="855">
        <v>12.6</v>
      </c>
      <c r="B1191" s="856" t="s">
        <v>715</v>
      </c>
      <c r="C1191" s="878">
        <v>481031</v>
      </c>
      <c r="D1191" s="963" t="s">
        <v>719</v>
      </c>
      <c r="E1191" s="836"/>
    </row>
    <row r="1192" spans="1:5" ht="15" customHeight="1" x14ac:dyDescent="0.25">
      <c r="A1192" s="855">
        <v>12.6</v>
      </c>
      <c r="B1192" s="856" t="s">
        <v>715</v>
      </c>
      <c r="C1192" s="878">
        <v>481032</v>
      </c>
      <c r="D1192" s="963" t="s">
        <v>719</v>
      </c>
      <c r="E1192" s="836"/>
    </row>
    <row r="1193" spans="1:5" ht="15" customHeight="1" x14ac:dyDescent="0.25">
      <c r="A1193" s="855">
        <v>12.6</v>
      </c>
      <c r="B1193" s="856" t="s">
        <v>715</v>
      </c>
      <c r="C1193" s="878">
        <v>481039</v>
      </c>
      <c r="D1193" s="963" t="s">
        <v>719</v>
      </c>
      <c r="E1193" s="836"/>
    </row>
    <row r="1194" spans="1:5" ht="15" customHeight="1" x14ac:dyDescent="0.25">
      <c r="A1194" s="855">
        <v>12.6</v>
      </c>
      <c r="B1194" s="856" t="s">
        <v>715</v>
      </c>
      <c r="C1194" s="878">
        <v>481092</v>
      </c>
      <c r="D1194" s="963" t="s">
        <v>719</v>
      </c>
      <c r="E1194" s="836"/>
    </row>
    <row r="1195" spans="1:5" ht="15" customHeight="1" x14ac:dyDescent="0.25">
      <c r="A1195" s="966">
        <v>12.6</v>
      </c>
      <c r="B1195" s="954" t="s">
        <v>715</v>
      </c>
      <c r="C1195" s="890" t="s">
        <v>811</v>
      </c>
      <c r="D1195" s="963" t="s">
        <v>719</v>
      </c>
      <c r="E1195" s="836"/>
    </row>
    <row r="1196" spans="1:5" ht="15" customHeight="1" x14ac:dyDescent="0.15">
      <c r="A1196" s="968" t="s">
        <v>812</v>
      </c>
      <c r="B1196" s="850" t="s">
        <v>717</v>
      </c>
      <c r="C1196" s="916">
        <v>481410</v>
      </c>
      <c r="D1196" s="959"/>
      <c r="E1196" s="836"/>
    </row>
    <row r="1197" spans="1:5" ht="15" customHeight="1" x14ac:dyDescent="0.15">
      <c r="A1197" s="968" t="s">
        <v>812</v>
      </c>
      <c r="B1197" s="850" t="s">
        <v>717</v>
      </c>
      <c r="C1197" s="916">
        <v>481420</v>
      </c>
      <c r="D1197" s="959"/>
      <c r="E1197" s="836"/>
    </row>
    <row r="1198" spans="1:5" ht="15" customHeight="1" x14ac:dyDescent="0.15">
      <c r="A1198" s="968" t="s">
        <v>812</v>
      </c>
      <c r="B1198" s="850" t="s">
        <v>717</v>
      </c>
      <c r="C1198" s="916">
        <v>481490</v>
      </c>
      <c r="D1198" s="959"/>
      <c r="E1198" s="836"/>
    </row>
    <row r="1199" spans="1:5" ht="15" customHeight="1" x14ac:dyDescent="0.15">
      <c r="A1199" s="968" t="s">
        <v>812</v>
      </c>
      <c r="B1199" s="850" t="s">
        <v>717</v>
      </c>
      <c r="C1199" s="916">
        <v>481710</v>
      </c>
      <c r="D1199" s="959"/>
      <c r="E1199" s="836"/>
    </row>
    <row r="1200" spans="1:5" ht="15" customHeight="1" x14ac:dyDescent="0.15">
      <c r="A1200" s="968" t="s">
        <v>812</v>
      </c>
      <c r="B1200" s="850" t="s">
        <v>717</v>
      </c>
      <c r="C1200" s="916">
        <v>481720</v>
      </c>
      <c r="D1200" s="959"/>
      <c r="E1200" s="836"/>
    </row>
    <row r="1201" spans="1:5" ht="15" customHeight="1" x14ac:dyDescent="0.15">
      <c r="A1201" s="968" t="s">
        <v>812</v>
      </c>
      <c r="B1201" s="850" t="s">
        <v>717</v>
      </c>
      <c r="C1201" s="916">
        <v>481730</v>
      </c>
      <c r="D1201" s="959"/>
      <c r="E1201" s="836"/>
    </row>
    <row r="1202" spans="1:5" ht="15" customHeight="1" x14ac:dyDescent="0.15">
      <c r="A1202" s="968" t="s">
        <v>812</v>
      </c>
      <c r="B1202" s="850" t="s">
        <v>717</v>
      </c>
      <c r="C1202" s="916">
        <v>482010</v>
      </c>
      <c r="D1202" s="959"/>
      <c r="E1202" s="836"/>
    </row>
    <row r="1203" spans="1:5" ht="15" customHeight="1" x14ac:dyDescent="0.15">
      <c r="A1203" s="968" t="s">
        <v>812</v>
      </c>
      <c r="B1203" s="850" t="s">
        <v>717</v>
      </c>
      <c r="C1203" s="916">
        <v>482020</v>
      </c>
      <c r="D1203" s="959"/>
      <c r="E1203" s="836"/>
    </row>
    <row r="1204" spans="1:5" ht="15" customHeight="1" x14ac:dyDescent="0.15">
      <c r="A1204" s="968" t="s">
        <v>812</v>
      </c>
      <c r="B1204" s="850" t="s">
        <v>717</v>
      </c>
      <c r="C1204" s="916">
        <v>482030</v>
      </c>
      <c r="D1204" s="959"/>
      <c r="E1204" s="836"/>
    </row>
    <row r="1205" spans="1:5" ht="15" customHeight="1" x14ac:dyDescent="0.15">
      <c r="A1205" s="968" t="s">
        <v>812</v>
      </c>
      <c r="B1205" s="850" t="s">
        <v>717</v>
      </c>
      <c r="C1205" s="916">
        <v>482040</v>
      </c>
      <c r="D1205" s="959"/>
      <c r="E1205" s="836"/>
    </row>
    <row r="1206" spans="1:5" ht="15" customHeight="1" x14ac:dyDescent="0.15">
      <c r="A1206" s="968" t="s">
        <v>812</v>
      </c>
      <c r="B1206" s="850" t="s">
        <v>717</v>
      </c>
      <c r="C1206" s="916">
        <v>482050</v>
      </c>
      <c r="D1206" s="959"/>
      <c r="E1206" s="836"/>
    </row>
    <row r="1207" spans="1:5" ht="15" customHeight="1" x14ac:dyDescent="0.15">
      <c r="A1207" s="968" t="s">
        <v>812</v>
      </c>
      <c r="B1207" s="850" t="s">
        <v>717</v>
      </c>
      <c r="C1207" s="916">
        <v>482090</v>
      </c>
      <c r="D1207" s="959"/>
      <c r="E1207" s="836"/>
    </row>
    <row r="1208" spans="1:5" ht="15" customHeight="1" x14ac:dyDescent="0.15">
      <c r="A1208" s="968" t="s">
        <v>812</v>
      </c>
      <c r="B1208" s="850" t="s">
        <v>717</v>
      </c>
      <c r="C1208" s="916">
        <v>482110</v>
      </c>
      <c r="D1208" s="959"/>
      <c r="E1208" s="836"/>
    </row>
    <row r="1209" spans="1:5" ht="15" customHeight="1" x14ac:dyDescent="0.25">
      <c r="A1209" s="849">
        <v>12.6</v>
      </c>
      <c r="B1209" s="850" t="s">
        <v>717</v>
      </c>
      <c r="C1209" s="916">
        <v>482190</v>
      </c>
      <c r="D1209" s="959"/>
      <c r="E1209" s="836"/>
    </row>
    <row r="1210" spans="1:5" ht="15" customHeight="1" x14ac:dyDescent="0.25">
      <c r="A1210" s="849">
        <v>12.6</v>
      </c>
      <c r="B1210" s="850" t="s">
        <v>717</v>
      </c>
      <c r="C1210" s="916">
        <v>482210</v>
      </c>
      <c r="D1210" s="959"/>
      <c r="E1210" s="836"/>
    </row>
    <row r="1211" spans="1:5" ht="15" customHeight="1" x14ac:dyDescent="0.25">
      <c r="A1211" s="849">
        <v>12.6</v>
      </c>
      <c r="B1211" s="850" t="s">
        <v>717</v>
      </c>
      <c r="C1211" s="916">
        <v>482290</v>
      </c>
      <c r="D1211" s="959"/>
      <c r="E1211" s="836"/>
    </row>
    <row r="1212" spans="1:5" ht="15" customHeight="1" x14ac:dyDescent="0.25">
      <c r="A1212" s="849">
        <v>12.6</v>
      </c>
      <c r="B1212" s="850" t="s">
        <v>717</v>
      </c>
      <c r="C1212" s="916">
        <v>482320</v>
      </c>
      <c r="D1212" s="959"/>
      <c r="E1212" s="836"/>
    </row>
    <row r="1213" spans="1:5" ht="15" customHeight="1" x14ac:dyDescent="0.25">
      <c r="A1213" s="849">
        <v>12.6</v>
      </c>
      <c r="B1213" s="850" t="s">
        <v>717</v>
      </c>
      <c r="C1213" s="916">
        <v>482340</v>
      </c>
      <c r="D1213" s="959"/>
      <c r="E1213" s="836"/>
    </row>
    <row r="1214" spans="1:5" ht="15" customHeight="1" x14ac:dyDescent="0.25">
      <c r="A1214" s="849">
        <v>12.6</v>
      </c>
      <c r="B1214" s="850" t="s">
        <v>717</v>
      </c>
      <c r="C1214" s="916">
        <v>482361</v>
      </c>
      <c r="D1214" s="959"/>
      <c r="E1214" s="836"/>
    </row>
    <row r="1215" spans="1:5" ht="15" customHeight="1" x14ac:dyDescent="0.25">
      <c r="A1215" s="849">
        <v>12.6</v>
      </c>
      <c r="B1215" s="850" t="s">
        <v>717</v>
      </c>
      <c r="C1215" s="916">
        <v>482369</v>
      </c>
      <c r="D1215" s="959"/>
      <c r="E1215" s="836"/>
    </row>
    <row r="1216" spans="1:5" ht="15" customHeight="1" x14ac:dyDescent="0.25">
      <c r="A1216" s="849">
        <v>12.6</v>
      </c>
      <c r="B1216" s="850" t="s">
        <v>717</v>
      </c>
      <c r="C1216" s="916">
        <v>482370</v>
      </c>
      <c r="D1216" s="959"/>
      <c r="E1216" s="836"/>
    </row>
    <row r="1217" spans="1:5" ht="15" customHeight="1" x14ac:dyDescent="0.25">
      <c r="A1217" s="849">
        <v>12.6</v>
      </c>
      <c r="B1217" s="850" t="s">
        <v>717</v>
      </c>
      <c r="C1217" s="916">
        <v>482390</v>
      </c>
      <c r="D1217" s="959"/>
      <c r="E1217" s="836"/>
    </row>
    <row r="1218" spans="1:5" ht="15" customHeight="1" x14ac:dyDescent="0.15">
      <c r="A1218" s="968" t="s">
        <v>812</v>
      </c>
      <c r="B1218" s="850" t="s">
        <v>572</v>
      </c>
      <c r="C1218" s="916">
        <v>481420</v>
      </c>
      <c r="D1218" s="959"/>
      <c r="E1218" s="836"/>
    </row>
    <row r="1219" spans="1:5" ht="15" customHeight="1" x14ac:dyDescent="0.15">
      <c r="A1219" s="968" t="s">
        <v>812</v>
      </c>
      <c r="B1219" s="850" t="s">
        <v>572</v>
      </c>
      <c r="C1219" s="916">
        <v>481490</v>
      </c>
      <c r="D1219" s="959"/>
      <c r="E1219" s="836"/>
    </row>
    <row r="1220" spans="1:5" ht="15" customHeight="1" x14ac:dyDescent="0.15">
      <c r="A1220" s="968" t="s">
        <v>812</v>
      </c>
      <c r="B1220" s="850" t="s">
        <v>572</v>
      </c>
      <c r="C1220" s="916">
        <v>481710</v>
      </c>
      <c r="D1220" s="959"/>
      <c r="E1220" s="836"/>
    </row>
    <row r="1221" spans="1:5" ht="15" customHeight="1" x14ac:dyDescent="0.15">
      <c r="A1221" s="968" t="s">
        <v>812</v>
      </c>
      <c r="B1221" s="850" t="s">
        <v>572</v>
      </c>
      <c r="C1221" s="916">
        <v>481720</v>
      </c>
      <c r="D1221" s="959"/>
      <c r="E1221" s="836"/>
    </row>
    <row r="1222" spans="1:5" ht="15" customHeight="1" x14ac:dyDescent="0.15">
      <c r="A1222" s="968" t="s">
        <v>812</v>
      </c>
      <c r="B1222" s="850" t="s">
        <v>572</v>
      </c>
      <c r="C1222" s="916">
        <v>481730</v>
      </c>
      <c r="D1222" s="959"/>
      <c r="E1222" s="836"/>
    </row>
    <row r="1223" spans="1:5" ht="15" customHeight="1" x14ac:dyDescent="0.15">
      <c r="A1223" s="968" t="s">
        <v>812</v>
      </c>
      <c r="B1223" s="850" t="s">
        <v>572</v>
      </c>
      <c r="C1223" s="916">
        <v>482020</v>
      </c>
      <c r="D1223" s="959"/>
      <c r="E1223" s="836"/>
    </row>
    <row r="1224" spans="1:5" ht="15" customHeight="1" x14ac:dyDescent="0.15">
      <c r="A1224" s="968" t="s">
        <v>812</v>
      </c>
      <c r="B1224" s="850" t="s">
        <v>572</v>
      </c>
      <c r="C1224" s="916">
        <v>482030</v>
      </c>
      <c r="D1224" s="959"/>
      <c r="E1224" s="836"/>
    </row>
    <row r="1225" spans="1:5" ht="15" customHeight="1" x14ac:dyDescent="0.15">
      <c r="A1225" s="968" t="s">
        <v>812</v>
      </c>
      <c r="B1225" s="850" t="s">
        <v>572</v>
      </c>
      <c r="C1225" s="916">
        <v>482040</v>
      </c>
      <c r="D1225" s="959"/>
      <c r="E1225" s="836"/>
    </row>
    <row r="1226" spans="1:5" ht="15" customHeight="1" x14ac:dyDescent="0.15">
      <c r="A1226" s="968" t="s">
        <v>812</v>
      </c>
      <c r="B1226" s="850" t="s">
        <v>572</v>
      </c>
      <c r="C1226" s="916">
        <v>482050</v>
      </c>
      <c r="D1226" s="959"/>
      <c r="E1226" s="836"/>
    </row>
    <row r="1227" spans="1:5" ht="15" customHeight="1" x14ac:dyDescent="0.15">
      <c r="A1227" s="968" t="s">
        <v>812</v>
      </c>
      <c r="B1227" s="850" t="s">
        <v>572</v>
      </c>
      <c r="C1227" s="916">
        <v>482090</v>
      </c>
      <c r="D1227" s="959"/>
      <c r="E1227" s="836"/>
    </row>
    <row r="1228" spans="1:5" ht="15" customHeight="1" x14ac:dyDescent="0.15">
      <c r="A1228" s="968" t="s">
        <v>812</v>
      </c>
      <c r="B1228" s="850" t="s">
        <v>572</v>
      </c>
      <c r="C1228" s="916">
        <v>482110</v>
      </c>
      <c r="D1228" s="959"/>
      <c r="E1228" s="836"/>
    </row>
    <row r="1229" spans="1:5" ht="15" customHeight="1" x14ac:dyDescent="0.15">
      <c r="A1229" s="968" t="s">
        <v>812</v>
      </c>
      <c r="B1229" s="850" t="s">
        <v>572</v>
      </c>
      <c r="C1229" s="916">
        <v>482190</v>
      </c>
      <c r="D1229" s="959"/>
      <c r="E1229" s="836"/>
    </row>
    <row r="1230" spans="1:5" ht="15" customHeight="1" x14ac:dyDescent="0.15">
      <c r="A1230" s="968" t="s">
        <v>812</v>
      </c>
      <c r="B1230" s="850" t="s">
        <v>572</v>
      </c>
      <c r="C1230" s="916">
        <v>482210</v>
      </c>
      <c r="D1230" s="959"/>
      <c r="E1230" s="836"/>
    </row>
    <row r="1231" spans="1:5" ht="15" customHeight="1" x14ac:dyDescent="0.15">
      <c r="A1231" s="968" t="s">
        <v>812</v>
      </c>
      <c r="B1231" s="850" t="s">
        <v>572</v>
      </c>
      <c r="C1231" s="916">
        <v>482290</v>
      </c>
      <c r="D1231" s="959"/>
      <c r="E1231" s="836"/>
    </row>
    <row r="1232" spans="1:5" ht="15" customHeight="1" x14ac:dyDescent="0.15">
      <c r="A1232" s="968" t="s">
        <v>812</v>
      </c>
      <c r="B1232" s="850" t="s">
        <v>572</v>
      </c>
      <c r="C1232" s="916">
        <v>482320</v>
      </c>
      <c r="D1232" s="959"/>
      <c r="E1232" s="836"/>
    </row>
    <row r="1233" spans="1:5" ht="15" customHeight="1" x14ac:dyDescent="0.15">
      <c r="A1233" s="968" t="s">
        <v>812</v>
      </c>
      <c r="B1233" s="850" t="s">
        <v>572</v>
      </c>
      <c r="C1233" s="916">
        <v>482340</v>
      </c>
      <c r="D1233" s="959"/>
      <c r="E1233" s="836"/>
    </row>
    <row r="1234" spans="1:5" ht="15" customHeight="1" x14ac:dyDescent="0.15">
      <c r="A1234" s="968" t="s">
        <v>812</v>
      </c>
      <c r="B1234" s="850" t="s">
        <v>572</v>
      </c>
      <c r="C1234" s="916">
        <v>482361</v>
      </c>
      <c r="D1234" s="959"/>
      <c r="E1234" s="836"/>
    </row>
    <row r="1235" spans="1:5" ht="15" customHeight="1" x14ac:dyDescent="0.15">
      <c r="A1235" s="968" t="s">
        <v>812</v>
      </c>
      <c r="B1235" s="850" t="s">
        <v>572</v>
      </c>
      <c r="C1235" s="916">
        <v>482369</v>
      </c>
      <c r="D1235" s="959"/>
      <c r="E1235" s="836"/>
    </row>
    <row r="1236" spans="1:5" ht="15" customHeight="1" x14ac:dyDescent="0.15">
      <c r="A1236" s="968" t="s">
        <v>812</v>
      </c>
      <c r="B1236" s="850" t="s">
        <v>572</v>
      </c>
      <c r="C1236" s="916">
        <v>482370</v>
      </c>
      <c r="D1236" s="959"/>
      <c r="E1236" s="836"/>
    </row>
    <row r="1237" spans="1:5" ht="15.75" customHeight="1" x14ac:dyDescent="0.15">
      <c r="A1237" s="969" t="s">
        <v>812</v>
      </c>
      <c r="B1237" s="903" t="s">
        <v>572</v>
      </c>
      <c r="C1237" s="917">
        <v>482390</v>
      </c>
      <c r="D1237" s="959"/>
      <c r="E1237" s="836"/>
    </row>
    <row r="1238" spans="1:5" ht="15.75" customHeight="1" x14ac:dyDescent="0.25">
      <c r="A1238" s="879" t="s">
        <v>813</v>
      </c>
      <c r="B1238" s="880" t="s">
        <v>715</v>
      </c>
      <c r="C1238" s="881">
        <v>480210</v>
      </c>
      <c r="D1238" s="963" t="s">
        <v>719</v>
      </c>
      <c r="E1238" s="836"/>
    </row>
    <row r="1239" spans="1:5" ht="15" customHeight="1" x14ac:dyDescent="0.25">
      <c r="A1239" s="860" t="s">
        <v>813</v>
      </c>
      <c r="B1239" s="856" t="s">
        <v>715</v>
      </c>
      <c r="C1239" s="878">
        <v>480220</v>
      </c>
      <c r="D1239" s="963" t="s">
        <v>719</v>
      </c>
      <c r="E1239" s="836"/>
    </row>
    <row r="1240" spans="1:5" ht="15" customHeight="1" x14ac:dyDescent="0.25">
      <c r="A1240" s="860" t="s">
        <v>813</v>
      </c>
      <c r="B1240" s="856" t="s">
        <v>715</v>
      </c>
      <c r="C1240" s="878">
        <v>480230</v>
      </c>
      <c r="D1240" s="963" t="s">
        <v>719</v>
      </c>
      <c r="E1240" s="836"/>
    </row>
    <row r="1241" spans="1:5" ht="15" customHeight="1" x14ac:dyDescent="0.25">
      <c r="A1241" s="860" t="s">
        <v>813</v>
      </c>
      <c r="B1241" s="856" t="s">
        <v>715</v>
      </c>
      <c r="C1241" s="878">
        <v>480240</v>
      </c>
      <c r="D1241" s="963" t="s">
        <v>719</v>
      </c>
      <c r="E1241" s="836"/>
    </row>
    <row r="1242" spans="1:5" ht="15" customHeight="1" x14ac:dyDescent="0.25">
      <c r="A1242" s="860" t="s">
        <v>813</v>
      </c>
      <c r="B1242" s="856" t="s">
        <v>715</v>
      </c>
      <c r="C1242" s="878">
        <v>480254</v>
      </c>
      <c r="D1242" s="963" t="s">
        <v>719</v>
      </c>
      <c r="E1242" s="836"/>
    </row>
    <row r="1243" spans="1:5" ht="15" customHeight="1" x14ac:dyDescent="0.25">
      <c r="A1243" s="860" t="s">
        <v>813</v>
      </c>
      <c r="B1243" s="856" t="s">
        <v>715</v>
      </c>
      <c r="C1243" s="878">
        <v>480255</v>
      </c>
      <c r="D1243" s="963" t="s">
        <v>719</v>
      </c>
      <c r="E1243" s="836"/>
    </row>
    <row r="1244" spans="1:5" ht="15" customHeight="1" x14ac:dyDescent="0.25">
      <c r="A1244" s="860" t="s">
        <v>813</v>
      </c>
      <c r="B1244" s="856" t="s">
        <v>715</v>
      </c>
      <c r="C1244" s="878">
        <v>480256</v>
      </c>
      <c r="D1244" s="963" t="s">
        <v>719</v>
      </c>
      <c r="E1244" s="836"/>
    </row>
    <row r="1245" spans="1:5" ht="15" customHeight="1" x14ac:dyDescent="0.25">
      <c r="A1245" s="860" t="s">
        <v>813</v>
      </c>
      <c r="B1245" s="856" t="s">
        <v>715</v>
      </c>
      <c r="C1245" s="878">
        <v>480257</v>
      </c>
      <c r="D1245" s="963" t="s">
        <v>719</v>
      </c>
      <c r="E1245" s="836"/>
    </row>
    <row r="1246" spans="1:5" ht="15" customHeight="1" x14ac:dyDescent="0.25">
      <c r="A1246" s="860" t="s">
        <v>813</v>
      </c>
      <c r="B1246" s="856" t="s">
        <v>715</v>
      </c>
      <c r="C1246" s="878">
        <v>480258</v>
      </c>
      <c r="D1246" s="963" t="s">
        <v>719</v>
      </c>
      <c r="E1246" s="836"/>
    </row>
    <row r="1247" spans="1:5" ht="15" customHeight="1" x14ac:dyDescent="0.25">
      <c r="A1247" s="860" t="s">
        <v>813</v>
      </c>
      <c r="B1247" s="856" t="s">
        <v>715</v>
      </c>
      <c r="C1247" s="878">
        <v>480261</v>
      </c>
      <c r="D1247" s="963" t="s">
        <v>719</v>
      </c>
      <c r="E1247" s="836"/>
    </row>
    <row r="1248" spans="1:5" ht="15" customHeight="1" x14ac:dyDescent="0.25">
      <c r="A1248" s="860" t="s">
        <v>813</v>
      </c>
      <c r="B1248" s="856" t="s">
        <v>715</v>
      </c>
      <c r="C1248" s="869" t="s">
        <v>809</v>
      </c>
      <c r="D1248" s="963" t="s">
        <v>719</v>
      </c>
      <c r="E1248" s="836"/>
    </row>
    <row r="1249" spans="1:5" ht="15" customHeight="1" x14ac:dyDescent="0.25">
      <c r="A1249" s="860" t="s">
        <v>813</v>
      </c>
      <c r="B1249" s="856" t="s">
        <v>715</v>
      </c>
      <c r="C1249" s="869" t="s">
        <v>810</v>
      </c>
      <c r="D1249" s="963" t="s">
        <v>719</v>
      </c>
      <c r="E1249" s="836"/>
    </row>
    <row r="1250" spans="1:5" ht="15" customHeight="1" x14ac:dyDescent="0.25">
      <c r="A1250" s="860" t="s">
        <v>813</v>
      </c>
      <c r="B1250" s="856" t="s">
        <v>715</v>
      </c>
      <c r="C1250" s="878">
        <v>481013</v>
      </c>
      <c r="D1250" s="963" t="s">
        <v>719</v>
      </c>
      <c r="E1250" s="836"/>
    </row>
    <row r="1251" spans="1:5" ht="15" customHeight="1" x14ac:dyDescent="0.25">
      <c r="A1251" s="860" t="s">
        <v>813</v>
      </c>
      <c r="B1251" s="856" t="s">
        <v>715</v>
      </c>
      <c r="C1251" s="878">
        <v>481014</v>
      </c>
      <c r="D1251" s="963" t="s">
        <v>719</v>
      </c>
      <c r="E1251" s="836"/>
    </row>
    <row r="1252" spans="1:5" ht="15" customHeight="1" x14ac:dyDescent="0.25">
      <c r="A1252" s="860" t="s">
        <v>813</v>
      </c>
      <c r="B1252" s="856" t="s">
        <v>715</v>
      </c>
      <c r="C1252" s="878">
        <v>481019</v>
      </c>
      <c r="D1252" s="963" t="s">
        <v>719</v>
      </c>
      <c r="E1252" s="836"/>
    </row>
    <row r="1253" spans="1:5" ht="15" customHeight="1" x14ac:dyDescent="0.25">
      <c r="A1253" s="860" t="s">
        <v>813</v>
      </c>
      <c r="B1253" s="856" t="s">
        <v>715</v>
      </c>
      <c r="C1253" s="878">
        <v>481022</v>
      </c>
      <c r="D1253" s="963" t="s">
        <v>719</v>
      </c>
      <c r="E1253" s="836"/>
    </row>
    <row r="1254" spans="1:5" ht="15" customHeight="1" x14ac:dyDescent="0.25">
      <c r="A1254" s="860" t="s">
        <v>813</v>
      </c>
      <c r="B1254" s="856" t="s">
        <v>715</v>
      </c>
      <c r="C1254" s="878">
        <v>481029</v>
      </c>
      <c r="D1254" s="963" t="s">
        <v>719</v>
      </c>
      <c r="E1254" s="836"/>
    </row>
    <row r="1255" spans="1:5" ht="15" customHeight="1" x14ac:dyDescent="0.25">
      <c r="A1255" s="860" t="s">
        <v>813</v>
      </c>
      <c r="B1255" s="856" t="s">
        <v>715</v>
      </c>
      <c r="C1255" s="878">
        <v>481031</v>
      </c>
      <c r="D1255" s="963" t="s">
        <v>719</v>
      </c>
      <c r="E1255" s="836"/>
    </row>
    <row r="1256" spans="1:5" ht="15" customHeight="1" x14ac:dyDescent="0.25">
      <c r="A1256" s="860" t="s">
        <v>813</v>
      </c>
      <c r="B1256" s="856" t="s">
        <v>715</v>
      </c>
      <c r="C1256" s="878">
        <v>481032</v>
      </c>
      <c r="D1256" s="963" t="s">
        <v>719</v>
      </c>
      <c r="E1256" s="836"/>
    </row>
    <row r="1257" spans="1:5" ht="15" customHeight="1" x14ac:dyDescent="0.25">
      <c r="A1257" s="860" t="s">
        <v>813</v>
      </c>
      <c r="B1257" s="856" t="s">
        <v>715</v>
      </c>
      <c r="C1257" s="878">
        <v>481039</v>
      </c>
      <c r="D1257" s="963" t="s">
        <v>719</v>
      </c>
      <c r="E1257" s="836"/>
    </row>
    <row r="1258" spans="1:5" ht="15" customHeight="1" x14ac:dyDescent="0.25">
      <c r="A1258" s="860" t="s">
        <v>813</v>
      </c>
      <c r="B1258" s="856" t="s">
        <v>715</v>
      </c>
      <c r="C1258" s="878">
        <v>481092</v>
      </c>
      <c r="D1258" s="963" t="s">
        <v>719</v>
      </c>
      <c r="E1258" s="836"/>
    </row>
    <row r="1259" spans="1:5" ht="15" customHeight="1" x14ac:dyDescent="0.25">
      <c r="A1259" s="860" t="s">
        <v>813</v>
      </c>
      <c r="B1259" s="856" t="s">
        <v>715</v>
      </c>
      <c r="C1259" s="869" t="s">
        <v>811</v>
      </c>
      <c r="D1259" s="963" t="s">
        <v>719</v>
      </c>
      <c r="E1259" s="836"/>
    </row>
    <row r="1260" spans="1:5" ht="15" customHeight="1" x14ac:dyDescent="0.25">
      <c r="A1260" s="889" t="s">
        <v>813</v>
      </c>
      <c r="B1260" s="954" t="s">
        <v>715</v>
      </c>
      <c r="C1260" s="962">
        <v>482390</v>
      </c>
      <c r="D1260" s="963" t="s">
        <v>719</v>
      </c>
      <c r="E1260" s="836"/>
    </row>
    <row r="1261" spans="1:5" ht="15" customHeight="1" x14ac:dyDescent="0.25">
      <c r="A1261" s="968" t="s">
        <v>813</v>
      </c>
      <c r="B1261" s="850" t="s">
        <v>717</v>
      </c>
      <c r="C1261" s="909" t="s">
        <v>806</v>
      </c>
      <c r="D1261" s="963" t="s">
        <v>719</v>
      </c>
      <c r="E1261" s="836"/>
    </row>
    <row r="1262" spans="1:5" ht="15.75" customHeight="1" x14ac:dyDescent="0.25">
      <c r="A1262" s="969" t="s">
        <v>813</v>
      </c>
      <c r="B1262" s="903" t="s">
        <v>572</v>
      </c>
      <c r="C1262" s="970" t="s">
        <v>806</v>
      </c>
      <c r="D1262" s="963" t="s">
        <v>719</v>
      </c>
      <c r="E1262" s="836"/>
    </row>
    <row r="1263" spans="1:5" ht="15.75" customHeight="1" x14ac:dyDescent="0.25">
      <c r="A1263" s="882" t="s">
        <v>814</v>
      </c>
      <c r="B1263" s="967" t="s">
        <v>715</v>
      </c>
      <c r="C1263" s="905">
        <v>482370</v>
      </c>
      <c r="D1263" s="959"/>
      <c r="E1263" s="836"/>
    </row>
    <row r="1264" spans="1:5" ht="15" customHeight="1" x14ac:dyDescent="0.15">
      <c r="A1264" s="968" t="s">
        <v>814</v>
      </c>
      <c r="B1264" s="850" t="s">
        <v>717</v>
      </c>
      <c r="C1264" s="893" t="s">
        <v>807</v>
      </c>
      <c r="D1264" s="959"/>
      <c r="E1264" s="836"/>
    </row>
    <row r="1265" spans="1:5" ht="15.75" customHeight="1" x14ac:dyDescent="0.15">
      <c r="A1265" s="969" t="s">
        <v>814</v>
      </c>
      <c r="B1265" s="903" t="s">
        <v>572</v>
      </c>
      <c r="C1265" s="904" t="s">
        <v>807</v>
      </c>
      <c r="D1265" s="959"/>
      <c r="E1265" s="836"/>
    </row>
    <row r="1266" spans="1:5" ht="15.75" customHeight="1" x14ac:dyDescent="0.25">
      <c r="A1266" s="882" t="s">
        <v>815</v>
      </c>
      <c r="B1266" s="967" t="s">
        <v>715</v>
      </c>
      <c r="C1266" s="971" t="s">
        <v>808</v>
      </c>
      <c r="D1266" s="959"/>
      <c r="E1266" s="836"/>
    </row>
    <row r="1267" spans="1:5" ht="15" customHeight="1" x14ac:dyDescent="0.15">
      <c r="A1267" s="968" t="s">
        <v>815</v>
      </c>
      <c r="B1267" s="850" t="s">
        <v>717</v>
      </c>
      <c r="C1267" s="893" t="s">
        <v>808</v>
      </c>
      <c r="D1267" s="959"/>
      <c r="E1267" s="836"/>
    </row>
    <row r="1268" spans="1:5" ht="15.75" customHeight="1" x14ac:dyDescent="0.15">
      <c r="A1268" s="969" t="s">
        <v>815</v>
      </c>
      <c r="B1268" s="903" t="s">
        <v>572</v>
      </c>
      <c r="C1268" s="904" t="s">
        <v>808</v>
      </c>
      <c r="D1268" s="972"/>
      <c r="E1268" s="836"/>
    </row>
  </sheetData>
  <pageMargins left="0.7" right="0.7" top="0.75" bottom="0.75" header="0.3" footer="0.3"/>
  <pageSetup orientation="portrait"/>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12"/>
  <sheetViews>
    <sheetView showGridLines="0" workbookViewId="0"/>
  </sheetViews>
  <sheetFormatPr defaultColWidth="8.875" defaultRowHeight="13.5" customHeight="1" x14ac:dyDescent="0.15"/>
  <cols>
    <col min="1" max="10" width="9" style="5" customWidth="1"/>
    <col min="11" max="11" width="8.875" style="5" customWidth="1"/>
    <col min="12" max="16384" width="8.875" style="5"/>
  </cols>
  <sheetData>
    <row r="1" spans="1:10" ht="13.5" customHeight="1" x14ac:dyDescent="0.15">
      <c r="A1" s="6"/>
      <c r="B1" s="6"/>
      <c r="C1" s="6"/>
      <c r="D1" s="6"/>
      <c r="E1" s="6"/>
      <c r="F1" s="6"/>
      <c r="G1" s="6"/>
      <c r="H1" s="6"/>
      <c r="I1" s="6"/>
      <c r="J1" s="6"/>
    </row>
    <row r="2" spans="1:10" ht="13.5" customHeight="1" x14ac:dyDescent="0.15">
      <c r="A2" s="6"/>
      <c r="B2" s="6"/>
      <c r="C2" s="6"/>
      <c r="D2" s="6"/>
      <c r="E2" s="6"/>
      <c r="F2" s="6"/>
      <c r="G2" s="6"/>
      <c r="H2" s="6"/>
      <c r="I2" s="6"/>
      <c r="J2" s="6"/>
    </row>
    <row r="3" spans="1:10" ht="13.5" customHeight="1" x14ac:dyDescent="0.15">
      <c r="A3" s="6"/>
      <c r="B3" s="6"/>
      <c r="C3" s="6"/>
      <c r="D3" s="6"/>
      <c r="E3" s="6"/>
      <c r="F3" s="6"/>
      <c r="G3" s="6"/>
      <c r="H3" s="6"/>
      <c r="I3" s="6"/>
      <c r="J3" s="6"/>
    </row>
    <row r="4" spans="1:10" ht="13.5" customHeight="1" x14ac:dyDescent="0.15">
      <c r="A4" s="6"/>
      <c r="B4" s="6"/>
      <c r="C4" s="6"/>
      <c r="D4" s="6"/>
      <c r="E4" s="6"/>
      <c r="F4" s="6"/>
      <c r="G4" s="6"/>
      <c r="H4" s="6"/>
      <c r="I4" s="6"/>
      <c r="J4" s="6"/>
    </row>
    <row r="5" spans="1:10" ht="13.5" customHeight="1" x14ac:dyDescent="0.15">
      <c r="A5" s="6"/>
      <c r="B5" s="6"/>
      <c r="C5" s="6"/>
      <c r="D5" s="6"/>
      <c r="E5" s="6"/>
      <c r="F5" s="6"/>
      <c r="G5" s="6"/>
      <c r="H5" s="6"/>
      <c r="I5" s="6"/>
      <c r="J5" s="6"/>
    </row>
    <row r="6" spans="1:10" ht="13.5" customHeight="1" x14ac:dyDescent="0.15">
      <c r="A6" s="6"/>
      <c r="B6" s="6"/>
      <c r="C6" s="6"/>
      <c r="D6" s="6"/>
      <c r="E6" s="6"/>
      <c r="F6" s="6"/>
      <c r="G6" s="6"/>
      <c r="H6" s="6"/>
      <c r="I6" s="6"/>
      <c r="J6" s="6"/>
    </row>
    <row r="7" spans="1:10" ht="13.5" customHeight="1" x14ac:dyDescent="0.15">
      <c r="A7" s="6"/>
      <c r="B7" s="6"/>
      <c r="C7" s="6"/>
      <c r="D7" s="6"/>
      <c r="E7" s="6"/>
      <c r="F7" s="6"/>
      <c r="G7" s="6"/>
      <c r="H7" s="6"/>
      <c r="I7" s="6"/>
      <c r="J7" s="6"/>
    </row>
    <row r="8" spans="1:10" ht="13.5" customHeight="1" x14ac:dyDescent="0.15">
      <c r="A8" s="6"/>
      <c r="B8" s="6"/>
      <c r="C8" s="6"/>
      <c r="D8" s="6"/>
      <c r="E8" s="6"/>
      <c r="F8" s="6"/>
      <c r="G8" s="6"/>
      <c r="H8" s="6"/>
      <c r="I8" s="6"/>
      <c r="J8" s="6"/>
    </row>
    <row r="9" spans="1:10" ht="13.5" customHeight="1" x14ac:dyDescent="0.15">
      <c r="A9" s="6"/>
      <c r="B9" s="6"/>
      <c r="C9" s="6"/>
      <c r="D9" s="6"/>
      <c r="E9" s="6"/>
      <c r="F9" s="6"/>
      <c r="G9" s="6"/>
      <c r="H9" s="6"/>
      <c r="I9" s="6"/>
      <c r="J9" s="6"/>
    </row>
    <row r="10" spans="1:10" ht="13.5" customHeight="1" x14ac:dyDescent="0.15">
      <c r="A10" s="6"/>
      <c r="B10" s="6"/>
      <c r="C10" s="6"/>
      <c r="D10" s="6"/>
      <c r="E10" s="6"/>
      <c r="F10" s="6"/>
      <c r="G10" s="6"/>
      <c r="H10" s="6"/>
      <c r="I10" s="6"/>
      <c r="J10" s="6"/>
    </row>
    <row r="11" spans="1:10" ht="13.5" customHeight="1" x14ac:dyDescent="0.15">
      <c r="A11" s="6"/>
      <c r="B11" s="6"/>
      <c r="C11" s="6"/>
      <c r="D11" s="6"/>
      <c r="E11" s="6"/>
      <c r="F11" s="6"/>
      <c r="G11" s="6"/>
      <c r="H11" s="6"/>
      <c r="I11" s="6"/>
      <c r="J11" s="6"/>
    </row>
    <row r="12" spans="1:10" ht="13.5" customHeight="1" x14ac:dyDescent="0.15">
      <c r="A12" s="6"/>
      <c r="B12" s="6"/>
      <c r="C12" s="6"/>
      <c r="D12" s="6"/>
      <c r="E12" s="6"/>
      <c r="F12" s="6"/>
      <c r="G12" s="6"/>
      <c r="H12" s="6"/>
      <c r="I12" s="6"/>
      <c r="J12" s="6"/>
    </row>
    <row r="13" spans="1:10" ht="13.5" customHeight="1" x14ac:dyDescent="0.15">
      <c r="A13" s="6"/>
      <c r="B13" s="6"/>
      <c r="C13" s="6"/>
      <c r="D13" s="6"/>
      <c r="E13" s="6"/>
      <c r="F13" s="6"/>
      <c r="G13" s="6"/>
      <c r="H13" s="6"/>
      <c r="I13" s="6"/>
      <c r="J13" s="6"/>
    </row>
    <row r="14" spans="1:10" ht="13.5" customHeight="1" x14ac:dyDescent="0.15">
      <c r="A14" s="6"/>
      <c r="B14" s="6"/>
      <c r="C14" s="6"/>
      <c r="D14" s="6"/>
      <c r="E14" s="6"/>
      <c r="F14" s="6"/>
      <c r="G14" s="6"/>
      <c r="H14" s="6"/>
      <c r="I14" s="6"/>
      <c r="J14" s="6"/>
    </row>
    <row r="15" spans="1:10" ht="13.5" customHeight="1" x14ac:dyDescent="0.15">
      <c r="A15" s="6"/>
      <c r="B15" s="6"/>
      <c r="C15" s="6"/>
      <c r="D15" s="6"/>
      <c r="E15" s="6"/>
      <c r="F15" s="6"/>
      <c r="G15" s="6"/>
      <c r="H15" s="6"/>
      <c r="I15" s="6"/>
      <c r="J15" s="6"/>
    </row>
    <row r="16" spans="1:10" ht="13.5" customHeight="1" x14ac:dyDescent="0.15">
      <c r="A16" s="6"/>
      <c r="B16" s="6"/>
      <c r="C16" s="6"/>
      <c r="D16" s="6"/>
      <c r="E16" s="6"/>
      <c r="F16" s="6"/>
      <c r="G16" s="6"/>
      <c r="H16" s="6"/>
      <c r="I16" s="6"/>
      <c r="J16" s="6"/>
    </row>
    <row r="17" spans="1:10" ht="13.5" customHeight="1" x14ac:dyDescent="0.15">
      <c r="A17" s="6"/>
      <c r="B17" s="6"/>
      <c r="C17" s="6"/>
      <c r="D17" s="6"/>
      <c r="E17" s="6"/>
      <c r="F17" s="6"/>
      <c r="G17" s="6"/>
      <c r="H17" s="6"/>
      <c r="I17" s="6"/>
      <c r="J17" s="6"/>
    </row>
    <row r="18" spans="1:10" ht="13.5" customHeight="1" x14ac:dyDescent="0.15">
      <c r="A18" s="6"/>
      <c r="B18" s="6"/>
      <c r="C18" s="6"/>
      <c r="D18" s="6"/>
      <c r="E18" s="6"/>
      <c r="F18" s="6"/>
      <c r="G18" s="6"/>
      <c r="H18" s="6"/>
      <c r="I18" s="6"/>
      <c r="J18" s="6"/>
    </row>
    <row r="19" spans="1:10" ht="13.5" customHeight="1" x14ac:dyDescent="0.15">
      <c r="A19" s="6"/>
      <c r="B19" s="6"/>
      <c r="C19" s="6"/>
      <c r="D19" s="6"/>
      <c r="E19" s="6"/>
      <c r="F19" s="6"/>
      <c r="G19" s="6"/>
      <c r="H19" s="6"/>
      <c r="I19" s="6"/>
      <c r="J19" s="6"/>
    </row>
    <row r="20" spans="1:10" ht="13.5" customHeight="1" x14ac:dyDescent="0.15">
      <c r="A20" s="6"/>
      <c r="B20" s="6"/>
      <c r="C20" s="6"/>
      <c r="D20" s="6"/>
      <c r="E20" s="6"/>
      <c r="F20" s="6"/>
      <c r="G20" s="6"/>
      <c r="H20" s="6"/>
      <c r="I20" s="6"/>
      <c r="J20" s="6"/>
    </row>
    <row r="21" spans="1:10" ht="13.5" customHeight="1" x14ac:dyDescent="0.15">
      <c r="A21" s="6"/>
      <c r="B21" s="6"/>
      <c r="C21" s="6"/>
      <c r="D21" s="6"/>
      <c r="E21" s="6"/>
      <c r="F21" s="6"/>
      <c r="G21" s="6"/>
      <c r="H21" s="6"/>
      <c r="I21" s="6"/>
      <c r="J21" s="6"/>
    </row>
    <row r="22" spans="1:10" ht="13.5" customHeight="1" x14ac:dyDescent="0.15">
      <c r="A22" s="6"/>
      <c r="B22" s="6"/>
      <c r="C22" s="6"/>
      <c r="D22" s="6"/>
      <c r="E22" s="6"/>
      <c r="F22" s="6"/>
      <c r="G22" s="6"/>
      <c r="H22" s="6"/>
      <c r="I22" s="6"/>
      <c r="J22" s="6"/>
    </row>
    <row r="23" spans="1:10" ht="13.5" customHeight="1" x14ac:dyDescent="0.15">
      <c r="A23" s="6"/>
      <c r="B23" s="6"/>
      <c r="C23" s="6"/>
      <c r="D23" s="6"/>
      <c r="E23" s="6"/>
      <c r="F23" s="6"/>
      <c r="G23" s="6"/>
      <c r="H23" s="6"/>
      <c r="I23" s="6"/>
      <c r="J23" s="6"/>
    </row>
    <row r="24" spans="1:10" ht="13.5" customHeight="1" x14ac:dyDescent="0.15">
      <c r="A24" s="6"/>
      <c r="B24" s="6"/>
      <c r="C24" s="6"/>
      <c r="D24" s="6"/>
      <c r="E24" s="6"/>
      <c r="F24" s="6"/>
      <c r="G24" s="6"/>
      <c r="H24" s="6"/>
      <c r="I24" s="6"/>
      <c r="J24" s="6"/>
    </row>
    <row r="25" spans="1:10" ht="13.5" customHeight="1" x14ac:dyDescent="0.15">
      <c r="A25" s="6"/>
      <c r="B25" s="6"/>
      <c r="C25" s="6"/>
      <c r="D25" s="6"/>
      <c r="E25" s="6"/>
      <c r="F25" s="6"/>
      <c r="G25" s="6"/>
      <c r="H25" s="6"/>
      <c r="I25" s="6"/>
      <c r="J25" s="6"/>
    </row>
    <row r="26" spans="1:10" ht="13.5" customHeight="1" x14ac:dyDescent="0.15">
      <c r="A26" s="6"/>
      <c r="B26" s="6"/>
      <c r="C26" s="6"/>
      <c r="D26" s="6"/>
      <c r="E26" s="6"/>
      <c r="F26" s="6"/>
      <c r="G26" s="6"/>
      <c r="H26" s="6"/>
      <c r="I26" s="6"/>
      <c r="J26" s="6"/>
    </row>
    <row r="27" spans="1:10" ht="13.5" customHeight="1" x14ac:dyDescent="0.15">
      <c r="A27" s="6"/>
      <c r="B27" s="6"/>
      <c r="C27" s="6"/>
      <c r="D27" s="6"/>
      <c r="E27" s="6"/>
      <c r="F27" s="6"/>
      <c r="G27" s="6"/>
      <c r="H27" s="6"/>
      <c r="I27" s="6"/>
      <c r="J27" s="6"/>
    </row>
    <row r="28" spans="1:10" ht="13.5" customHeight="1" x14ac:dyDescent="0.15">
      <c r="A28" s="6"/>
      <c r="B28" s="6"/>
      <c r="C28" s="6"/>
      <c r="D28" s="6"/>
      <c r="E28" s="6"/>
      <c r="F28" s="6"/>
      <c r="G28" s="6"/>
      <c r="H28" s="6"/>
      <c r="I28" s="6"/>
      <c r="J28" s="6"/>
    </row>
    <row r="29" spans="1:10" ht="13.5" customHeight="1" x14ac:dyDescent="0.15">
      <c r="A29" s="6"/>
      <c r="B29" s="6"/>
      <c r="C29" s="6"/>
      <c r="D29" s="6"/>
      <c r="E29" s="6"/>
      <c r="F29" s="6"/>
      <c r="G29" s="6"/>
      <c r="H29" s="6"/>
      <c r="I29" s="6"/>
      <c r="J29" s="6"/>
    </row>
    <row r="30" spans="1:10" ht="13.5" customHeight="1" x14ac:dyDescent="0.15">
      <c r="A30" s="6"/>
      <c r="B30" s="6"/>
      <c r="C30" s="6"/>
      <c r="D30" s="6"/>
      <c r="E30" s="6"/>
      <c r="F30" s="6"/>
      <c r="G30" s="6"/>
      <c r="H30" s="6"/>
      <c r="I30" s="6"/>
      <c r="J30" s="6"/>
    </row>
    <row r="31" spans="1:10" ht="13.5" customHeight="1" x14ac:dyDescent="0.15">
      <c r="A31" s="6"/>
      <c r="B31" s="6"/>
      <c r="C31" s="6"/>
      <c r="D31" s="6"/>
      <c r="E31" s="6"/>
      <c r="F31" s="6"/>
      <c r="G31" s="6"/>
      <c r="H31" s="6"/>
      <c r="I31" s="6"/>
      <c r="J31" s="6"/>
    </row>
    <row r="32" spans="1:10" ht="13.5" customHeight="1" x14ac:dyDescent="0.15">
      <c r="A32" s="6"/>
      <c r="B32" s="6"/>
      <c r="C32" s="6"/>
      <c r="D32" s="6"/>
      <c r="E32" s="6"/>
      <c r="F32" s="6"/>
      <c r="G32" s="6"/>
      <c r="H32" s="6"/>
      <c r="I32" s="6"/>
      <c r="J32" s="6"/>
    </row>
    <row r="33" spans="1:10" ht="13.5" customHeight="1" x14ac:dyDescent="0.15">
      <c r="A33" s="6"/>
      <c r="B33" s="6"/>
      <c r="C33" s="6"/>
      <c r="D33" s="6"/>
      <c r="E33" s="6"/>
      <c r="F33" s="6"/>
      <c r="G33" s="6"/>
      <c r="H33" s="6"/>
      <c r="I33" s="6"/>
      <c r="J33" s="6"/>
    </row>
    <row r="34" spans="1:10" ht="13.5" customHeight="1" x14ac:dyDescent="0.15">
      <c r="A34" s="6"/>
      <c r="B34" s="6"/>
      <c r="C34" s="6"/>
      <c r="D34" s="6"/>
      <c r="E34" s="6"/>
      <c r="F34" s="6"/>
      <c r="G34" s="6"/>
      <c r="H34" s="6"/>
      <c r="I34" s="6"/>
      <c r="J34" s="6"/>
    </row>
    <row r="35" spans="1:10" ht="13.5" customHeight="1" x14ac:dyDescent="0.15">
      <c r="A35" s="6"/>
      <c r="B35" s="6"/>
      <c r="C35" s="6"/>
      <c r="D35" s="6"/>
      <c r="E35" s="6"/>
      <c r="F35" s="6"/>
      <c r="G35" s="6"/>
      <c r="H35" s="6"/>
      <c r="I35" s="6"/>
      <c r="J35" s="6"/>
    </row>
    <row r="36" spans="1:10" ht="13.5" customHeight="1" x14ac:dyDescent="0.15">
      <c r="A36" s="6"/>
      <c r="B36" s="6"/>
      <c r="C36" s="6"/>
      <c r="D36" s="6"/>
      <c r="E36" s="6"/>
      <c r="F36" s="6"/>
      <c r="G36" s="6"/>
      <c r="H36" s="6"/>
      <c r="I36" s="6"/>
      <c r="J36" s="6"/>
    </row>
    <row r="37" spans="1:10" ht="13.5" customHeight="1" x14ac:dyDescent="0.15">
      <c r="A37" s="6"/>
      <c r="B37" s="6"/>
      <c r="C37" s="6"/>
      <c r="D37" s="6"/>
      <c r="E37" s="6"/>
      <c r="F37" s="6"/>
      <c r="G37" s="6"/>
      <c r="H37" s="6"/>
      <c r="I37" s="6"/>
      <c r="J37" s="6"/>
    </row>
    <row r="38" spans="1:10" ht="13.5" customHeight="1" x14ac:dyDescent="0.15">
      <c r="A38" s="6"/>
      <c r="B38" s="6"/>
      <c r="C38" s="6"/>
      <c r="D38" s="6"/>
      <c r="E38" s="6"/>
      <c r="F38" s="6"/>
      <c r="G38" s="6"/>
      <c r="H38" s="6"/>
      <c r="I38" s="6"/>
      <c r="J38" s="6"/>
    </row>
    <row r="39" spans="1:10" ht="13.5" customHeight="1" x14ac:dyDescent="0.15">
      <c r="A39" s="6"/>
      <c r="B39" s="6"/>
      <c r="C39" s="6"/>
      <c r="D39" s="6"/>
      <c r="E39" s="6"/>
      <c r="F39" s="6"/>
      <c r="G39" s="6"/>
      <c r="H39" s="6"/>
      <c r="I39" s="6"/>
      <c r="J39" s="6"/>
    </row>
    <row r="40" spans="1:10" ht="13.5" customHeight="1" x14ac:dyDescent="0.15">
      <c r="A40" s="6"/>
      <c r="B40" s="6"/>
      <c r="C40" s="6"/>
      <c r="D40" s="6"/>
      <c r="E40" s="6"/>
      <c r="F40" s="6"/>
      <c r="G40" s="6"/>
      <c r="H40" s="6"/>
      <c r="I40" s="6"/>
      <c r="J40" s="6"/>
    </row>
    <row r="41" spans="1:10" ht="13.5" customHeight="1" x14ac:dyDescent="0.15">
      <c r="A41" s="6"/>
      <c r="B41" s="6"/>
      <c r="C41" s="6"/>
      <c r="D41" s="6"/>
      <c r="E41" s="6"/>
      <c r="F41" s="6"/>
      <c r="G41" s="6"/>
      <c r="H41" s="6"/>
      <c r="I41" s="6"/>
      <c r="J41" s="6"/>
    </row>
    <row r="42" spans="1:10" ht="13.5" customHeight="1" x14ac:dyDescent="0.15">
      <c r="A42" s="6"/>
      <c r="B42" s="6"/>
      <c r="C42" s="6"/>
      <c r="D42" s="6"/>
      <c r="E42" s="6"/>
      <c r="F42" s="6"/>
      <c r="G42" s="6"/>
      <c r="H42" s="6"/>
      <c r="I42" s="6"/>
      <c r="J42" s="6"/>
    </row>
    <row r="43" spans="1:10" ht="13.5" customHeight="1" x14ac:dyDescent="0.15">
      <c r="A43" s="6"/>
      <c r="B43" s="6"/>
      <c r="C43" s="6"/>
      <c r="D43" s="6"/>
      <c r="E43" s="6"/>
      <c r="F43" s="6"/>
      <c r="G43" s="6"/>
      <c r="H43" s="6"/>
      <c r="I43" s="6"/>
      <c r="J43" s="6"/>
    </row>
    <row r="44" spans="1:10" ht="13.5" customHeight="1" x14ac:dyDescent="0.15">
      <c r="A44" s="6"/>
      <c r="B44" s="6"/>
      <c r="C44" s="6"/>
      <c r="D44" s="6"/>
      <c r="E44" s="6"/>
      <c r="F44" s="6"/>
      <c r="G44" s="6"/>
      <c r="H44" s="6"/>
      <c r="I44" s="6"/>
      <c r="J44" s="6"/>
    </row>
    <row r="45" spans="1:10" ht="13.5" customHeight="1" x14ac:dyDescent="0.15">
      <c r="A45" s="6"/>
      <c r="B45" s="6"/>
      <c r="C45" s="6"/>
      <c r="D45" s="6"/>
      <c r="E45" s="6"/>
      <c r="F45" s="6"/>
      <c r="G45" s="6"/>
      <c r="H45" s="6"/>
      <c r="I45" s="6"/>
      <c r="J45" s="6"/>
    </row>
    <row r="46" spans="1:10" ht="13.5" customHeight="1" x14ac:dyDescent="0.15">
      <c r="A46" s="6"/>
      <c r="B46" s="6"/>
      <c r="C46" s="6"/>
      <c r="D46" s="6"/>
      <c r="E46" s="6"/>
      <c r="F46" s="6"/>
      <c r="G46" s="6"/>
      <c r="H46" s="6"/>
      <c r="I46" s="6"/>
      <c r="J46" s="6"/>
    </row>
    <row r="47" spans="1:10" ht="13.5" customHeight="1" x14ac:dyDescent="0.15">
      <c r="A47" s="6"/>
      <c r="B47" s="6"/>
      <c r="C47" s="6"/>
      <c r="D47" s="6"/>
      <c r="E47" s="6"/>
      <c r="F47" s="6"/>
      <c r="G47" s="6"/>
      <c r="H47" s="6"/>
      <c r="I47" s="6"/>
      <c r="J47" s="6"/>
    </row>
    <row r="48" spans="1:10" ht="13.5" customHeight="1" x14ac:dyDescent="0.15">
      <c r="A48" s="6"/>
      <c r="B48" s="6"/>
      <c r="C48" s="6"/>
      <c r="D48" s="6"/>
      <c r="E48" s="6"/>
      <c r="F48" s="6"/>
      <c r="G48" s="6"/>
      <c r="H48" s="6"/>
      <c r="I48" s="6"/>
      <c r="J48" s="6"/>
    </row>
    <row r="49" spans="1:10" ht="13.5" customHeight="1" x14ac:dyDescent="0.15">
      <c r="A49" s="6"/>
      <c r="B49" s="6"/>
      <c r="C49" s="6"/>
      <c r="D49" s="6"/>
      <c r="E49" s="6"/>
      <c r="F49" s="6"/>
      <c r="G49" s="6"/>
      <c r="H49" s="6"/>
      <c r="I49" s="6"/>
      <c r="J49" s="6"/>
    </row>
    <row r="50" spans="1:10" ht="13.5" customHeight="1" x14ac:dyDescent="0.15">
      <c r="A50" s="6"/>
      <c r="B50" s="6"/>
      <c r="C50" s="6"/>
      <c r="D50" s="6"/>
      <c r="E50" s="6"/>
      <c r="F50" s="6"/>
      <c r="G50" s="6"/>
      <c r="H50" s="6"/>
      <c r="I50" s="6"/>
      <c r="J50" s="6"/>
    </row>
    <row r="51" spans="1:10" ht="13.5" customHeight="1" x14ac:dyDescent="0.15">
      <c r="A51" s="6"/>
      <c r="B51" s="6"/>
      <c r="C51" s="6"/>
      <c r="D51" s="6"/>
      <c r="E51" s="6"/>
      <c r="F51" s="6"/>
      <c r="G51" s="6"/>
      <c r="H51" s="6"/>
      <c r="I51" s="6"/>
      <c r="J51" s="6"/>
    </row>
    <row r="52" spans="1:10" ht="13.5" customHeight="1" x14ac:dyDescent="0.15">
      <c r="A52" s="6"/>
      <c r="B52" s="6"/>
      <c r="C52" s="6"/>
      <c r="D52" s="6"/>
      <c r="E52" s="6"/>
      <c r="F52" s="6"/>
      <c r="G52" s="6"/>
      <c r="H52" s="6"/>
      <c r="I52" s="6"/>
      <c r="J52" s="6"/>
    </row>
    <row r="53" spans="1:10" ht="13.5" customHeight="1" x14ac:dyDescent="0.15">
      <c r="A53" s="6"/>
      <c r="B53" s="6"/>
      <c r="C53" s="6"/>
      <c r="D53" s="6"/>
      <c r="E53" s="6"/>
      <c r="F53" s="6"/>
      <c r="G53" s="6"/>
      <c r="H53" s="6"/>
      <c r="I53" s="6"/>
      <c r="J53" s="6"/>
    </row>
    <row r="54" spans="1:10" ht="13.5" customHeight="1" x14ac:dyDescent="0.15">
      <c r="A54" s="6"/>
      <c r="B54" s="6"/>
      <c r="C54" s="6"/>
      <c r="D54" s="6"/>
      <c r="E54" s="6"/>
      <c r="F54" s="6"/>
      <c r="G54" s="6"/>
      <c r="H54" s="6"/>
      <c r="I54" s="6"/>
      <c r="J54" s="6"/>
    </row>
    <row r="55" spans="1:10" ht="13.5" customHeight="1" x14ac:dyDescent="0.15">
      <c r="A55" s="6"/>
      <c r="B55" s="6"/>
      <c r="C55" s="6"/>
      <c r="D55" s="6"/>
      <c r="E55" s="6"/>
      <c r="F55" s="6"/>
      <c r="G55" s="6"/>
      <c r="H55" s="6"/>
      <c r="I55" s="6"/>
      <c r="J55" s="6"/>
    </row>
    <row r="56" spans="1:10" ht="13.5" customHeight="1" x14ac:dyDescent="0.15">
      <c r="A56" s="6"/>
      <c r="B56" s="6"/>
      <c r="C56" s="6"/>
      <c r="D56" s="6"/>
      <c r="E56" s="6"/>
      <c r="F56" s="6"/>
      <c r="G56" s="6"/>
      <c r="H56" s="6"/>
      <c r="I56" s="6"/>
      <c r="J56" s="6"/>
    </row>
    <row r="57" spans="1:10" ht="13.5" customHeight="1" x14ac:dyDescent="0.15">
      <c r="A57" s="6"/>
      <c r="B57" s="6"/>
      <c r="C57" s="6"/>
      <c r="D57" s="6"/>
      <c r="E57" s="6"/>
      <c r="F57" s="6"/>
      <c r="G57" s="6"/>
      <c r="H57" s="6"/>
      <c r="I57" s="6"/>
      <c r="J57" s="6"/>
    </row>
    <row r="58" spans="1:10" ht="13.5" customHeight="1" x14ac:dyDescent="0.15">
      <c r="A58" s="6"/>
      <c r="B58" s="6"/>
      <c r="C58" s="6"/>
      <c r="D58" s="6"/>
      <c r="E58" s="6"/>
      <c r="F58" s="6"/>
      <c r="G58" s="6"/>
      <c r="H58" s="6"/>
      <c r="I58" s="6"/>
      <c r="J58" s="6"/>
    </row>
    <row r="59" spans="1:10" ht="13.5" customHeight="1" x14ac:dyDescent="0.15">
      <c r="A59" s="6"/>
      <c r="B59" s="6"/>
      <c r="C59" s="6"/>
      <c r="D59" s="6"/>
      <c r="E59" s="6"/>
      <c r="F59" s="6"/>
      <c r="G59" s="6"/>
      <c r="H59" s="6"/>
      <c r="I59" s="6"/>
      <c r="J59" s="6"/>
    </row>
    <row r="60" spans="1:10" ht="13.5" customHeight="1" x14ac:dyDescent="0.15">
      <c r="A60" s="6"/>
      <c r="B60" s="6"/>
      <c r="C60" s="6"/>
      <c r="D60" s="6"/>
      <c r="E60" s="6"/>
      <c r="F60" s="6"/>
      <c r="G60" s="6"/>
      <c r="H60" s="6"/>
      <c r="I60" s="6"/>
      <c r="J60" s="6"/>
    </row>
    <row r="61" spans="1:10" ht="13.5" customHeight="1" x14ac:dyDescent="0.15">
      <c r="A61" s="6"/>
      <c r="B61" s="6"/>
      <c r="C61" s="6"/>
      <c r="D61" s="6"/>
      <c r="E61" s="6"/>
      <c r="F61" s="6"/>
      <c r="G61" s="6"/>
      <c r="H61" s="6"/>
      <c r="I61" s="6"/>
      <c r="J61" s="6"/>
    </row>
    <row r="62" spans="1:10" ht="13.5" customHeight="1" x14ac:dyDescent="0.15">
      <c r="A62" s="6"/>
      <c r="B62" s="6"/>
      <c r="C62" s="6"/>
      <c r="D62" s="6"/>
      <c r="E62" s="6"/>
      <c r="F62" s="6"/>
      <c r="G62" s="6"/>
      <c r="H62" s="6"/>
      <c r="I62" s="6"/>
      <c r="J62" s="6"/>
    </row>
    <row r="63" spans="1:10" ht="13.5" customHeight="1" x14ac:dyDescent="0.15">
      <c r="A63" s="6"/>
      <c r="B63" s="6"/>
      <c r="C63" s="6"/>
      <c r="D63" s="6"/>
      <c r="E63" s="6"/>
      <c r="F63" s="6"/>
      <c r="G63" s="6"/>
      <c r="H63" s="6"/>
      <c r="I63" s="6"/>
      <c r="J63" s="6"/>
    </row>
    <row r="64" spans="1:10" ht="13.5" customHeight="1" x14ac:dyDescent="0.15">
      <c r="A64" s="6"/>
      <c r="B64" s="6"/>
      <c r="C64" s="6"/>
      <c r="D64" s="6"/>
      <c r="E64" s="6"/>
      <c r="F64" s="6"/>
      <c r="G64" s="6"/>
      <c r="H64" s="6"/>
      <c r="I64" s="6"/>
      <c r="J64" s="6"/>
    </row>
    <row r="65" spans="1:10" ht="13.5" customHeight="1" x14ac:dyDescent="0.15">
      <c r="A65" s="6"/>
      <c r="B65" s="6"/>
      <c r="C65" s="6"/>
      <c r="D65" s="6"/>
      <c r="E65" s="6"/>
      <c r="F65" s="6"/>
      <c r="G65" s="6"/>
      <c r="H65" s="6"/>
      <c r="I65" s="6"/>
      <c r="J65" s="6"/>
    </row>
    <row r="66" spans="1:10" ht="13.5" customHeight="1" x14ac:dyDescent="0.15">
      <c r="A66" s="6"/>
      <c r="B66" s="6"/>
      <c r="C66" s="6"/>
      <c r="D66" s="6"/>
      <c r="E66" s="6"/>
      <c r="F66" s="6"/>
      <c r="G66" s="6"/>
      <c r="H66" s="6"/>
      <c r="I66" s="6"/>
      <c r="J66" s="6"/>
    </row>
    <row r="67" spans="1:10" ht="13.5" customHeight="1" x14ac:dyDescent="0.15">
      <c r="A67" s="6"/>
      <c r="B67" s="6"/>
      <c r="C67" s="6"/>
      <c r="D67" s="6"/>
      <c r="E67" s="6"/>
      <c r="F67" s="6"/>
      <c r="G67" s="6"/>
      <c r="H67" s="6"/>
      <c r="I67" s="6"/>
      <c r="J67" s="6"/>
    </row>
    <row r="68" spans="1:10" ht="13.5" customHeight="1" x14ac:dyDescent="0.15">
      <c r="A68" s="6"/>
      <c r="B68" s="6"/>
      <c r="C68" s="6"/>
      <c r="D68" s="6"/>
      <c r="E68" s="6"/>
      <c r="F68" s="6"/>
      <c r="G68" s="6"/>
      <c r="H68" s="6"/>
      <c r="I68" s="6"/>
      <c r="J68" s="6"/>
    </row>
    <row r="69" spans="1:10" ht="13.5" customHeight="1" x14ac:dyDescent="0.15">
      <c r="A69" s="6"/>
      <c r="B69" s="6"/>
      <c r="C69" s="6"/>
      <c r="D69" s="6"/>
      <c r="E69" s="6"/>
      <c r="F69" s="6"/>
      <c r="G69" s="6"/>
      <c r="H69" s="6"/>
      <c r="I69" s="6"/>
      <c r="J69" s="6"/>
    </row>
    <row r="70" spans="1:10" ht="13.5" customHeight="1" x14ac:dyDescent="0.15">
      <c r="A70" s="6"/>
      <c r="B70" s="6"/>
      <c r="C70" s="6"/>
      <c r="D70" s="6"/>
      <c r="E70" s="6"/>
      <c r="F70" s="6"/>
      <c r="G70" s="6"/>
      <c r="H70" s="6"/>
      <c r="I70" s="6"/>
      <c r="J70" s="6"/>
    </row>
    <row r="71" spans="1:10" ht="13.5" customHeight="1" x14ac:dyDescent="0.15">
      <c r="A71" s="6"/>
      <c r="B71" s="6"/>
      <c r="C71" s="6"/>
      <c r="D71" s="6"/>
      <c r="E71" s="6"/>
      <c r="F71" s="6"/>
      <c r="G71" s="6"/>
      <c r="H71" s="6"/>
      <c r="I71" s="6"/>
      <c r="J71" s="6"/>
    </row>
    <row r="72" spans="1:10" ht="13.5" customHeight="1" x14ac:dyDescent="0.15">
      <c r="A72" s="6"/>
      <c r="B72" s="6"/>
      <c r="C72" s="6"/>
      <c r="D72" s="6"/>
      <c r="E72" s="6"/>
      <c r="F72" s="6"/>
      <c r="G72" s="6"/>
      <c r="H72" s="6"/>
      <c r="I72" s="6"/>
      <c r="J72" s="6"/>
    </row>
    <row r="73" spans="1:10" ht="13.5" customHeight="1" x14ac:dyDescent="0.15">
      <c r="A73" s="6"/>
      <c r="B73" s="6"/>
      <c r="C73" s="6"/>
      <c r="D73" s="6"/>
      <c r="E73" s="6"/>
      <c r="F73" s="6"/>
      <c r="G73" s="6"/>
      <c r="H73" s="6"/>
      <c r="I73" s="6"/>
      <c r="J73" s="6"/>
    </row>
    <row r="74" spans="1:10" ht="13.5" customHeight="1" x14ac:dyDescent="0.15">
      <c r="A74" s="6"/>
      <c r="B74" s="6"/>
      <c r="C74" s="6"/>
      <c r="D74" s="6"/>
      <c r="E74" s="6"/>
      <c r="F74" s="6"/>
      <c r="G74" s="6"/>
      <c r="H74" s="6"/>
      <c r="I74" s="6"/>
      <c r="J74" s="6"/>
    </row>
    <row r="75" spans="1:10" ht="13.5" customHeight="1" x14ac:dyDescent="0.15">
      <c r="A75" s="6"/>
      <c r="B75" s="6"/>
      <c r="C75" s="6"/>
      <c r="D75" s="6"/>
      <c r="E75" s="6"/>
      <c r="F75" s="6"/>
      <c r="G75" s="6"/>
      <c r="H75" s="6"/>
      <c r="I75" s="6"/>
      <c r="J75" s="6"/>
    </row>
    <row r="76" spans="1:10" ht="13.5" customHeight="1" x14ac:dyDescent="0.15">
      <c r="A76" s="6"/>
      <c r="B76" s="6"/>
      <c r="C76" s="6"/>
      <c r="D76" s="6"/>
      <c r="E76" s="6"/>
      <c r="F76" s="6"/>
      <c r="G76" s="6"/>
      <c r="H76" s="6"/>
      <c r="I76" s="6"/>
      <c r="J76" s="6"/>
    </row>
    <row r="77" spans="1:10" ht="13.5" customHeight="1" x14ac:dyDescent="0.15">
      <c r="A77" s="6"/>
      <c r="B77" s="6"/>
      <c r="C77" s="6"/>
      <c r="D77" s="6"/>
      <c r="E77" s="6"/>
      <c r="F77" s="6"/>
      <c r="G77" s="6"/>
      <c r="H77" s="6"/>
      <c r="I77" s="6"/>
      <c r="J77" s="6"/>
    </row>
    <row r="78" spans="1:10" ht="13.5" customHeight="1" x14ac:dyDescent="0.15">
      <c r="A78" s="6"/>
      <c r="B78" s="6"/>
      <c r="C78" s="6"/>
      <c r="D78" s="6"/>
      <c r="E78" s="6"/>
      <c r="F78" s="6"/>
      <c r="G78" s="6"/>
      <c r="H78" s="6"/>
      <c r="I78" s="6"/>
      <c r="J78" s="6"/>
    </row>
    <row r="79" spans="1:10" ht="13.5" customHeight="1" x14ac:dyDescent="0.15">
      <c r="A79" s="6"/>
      <c r="B79" s="6"/>
      <c r="C79" s="6"/>
      <c r="D79" s="6"/>
      <c r="E79" s="6"/>
      <c r="F79" s="6"/>
      <c r="G79" s="6"/>
      <c r="H79" s="6"/>
      <c r="I79" s="6"/>
      <c r="J79" s="6"/>
    </row>
    <row r="80" spans="1:10" ht="13.5" customHeight="1" x14ac:dyDescent="0.15">
      <c r="A80" s="6"/>
      <c r="B80" s="6"/>
      <c r="C80" s="6"/>
      <c r="D80" s="6"/>
      <c r="E80" s="6"/>
      <c r="F80" s="6"/>
      <c r="G80" s="6"/>
      <c r="H80" s="6"/>
      <c r="I80" s="6"/>
      <c r="J80" s="6"/>
    </row>
    <row r="81" spans="1:10" ht="13.5" customHeight="1" x14ac:dyDescent="0.15">
      <c r="A81" s="6"/>
      <c r="B81" s="6"/>
      <c r="C81" s="6"/>
      <c r="D81" s="6"/>
      <c r="E81" s="6"/>
      <c r="F81" s="6"/>
      <c r="G81" s="6"/>
      <c r="H81" s="6"/>
      <c r="I81" s="6"/>
      <c r="J81" s="6"/>
    </row>
    <row r="82" spans="1:10" ht="13.5" customHeight="1" x14ac:dyDescent="0.15">
      <c r="A82" s="6"/>
      <c r="B82" s="6"/>
      <c r="C82" s="6"/>
      <c r="D82" s="6"/>
      <c r="E82" s="6"/>
      <c r="F82" s="6"/>
      <c r="G82" s="6"/>
      <c r="H82" s="6"/>
      <c r="I82" s="6"/>
      <c r="J82" s="6"/>
    </row>
    <row r="83" spans="1:10" ht="13.5" customHeight="1" x14ac:dyDescent="0.15">
      <c r="A83" s="6"/>
      <c r="B83" s="6"/>
      <c r="C83" s="6"/>
      <c r="D83" s="6"/>
      <c r="E83" s="6"/>
      <c r="F83" s="6"/>
      <c r="G83" s="6"/>
      <c r="H83" s="6"/>
      <c r="I83" s="6"/>
      <c r="J83" s="6"/>
    </row>
    <row r="84" spans="1:10" ht="13.5" customHeight="1" x14ac:dyDescent="0.15">
      <c r="A84" s="6"/>
      <c r="B84" s="6"/>
      <c r="C84" s="6"/>
      <c r="D84" s="6"/>
      <c r="E84" s="6"/>
      <c r="F84" s="6"/>
      <c r="G84" s="6"/>
      <c r="H84" s="6"/>
      <c r="I84" s="6"/>
      <c r="J84" s="6"/>
    </row>
    <row r="85" spans="1:10" ht="13.5" customHeight="1" x14ac:dyDescent="0.15">
      <c r="A85" s="6"/>
      <c r="B85" s="6"/>
      <c r="C85" s="6"/>
      <c r="D85" s="6"/>
      <c r="E85" s="6"/>
      <c r="F85" s="6"/>
      <c r="G85" s="6"/>
      <c r="H85" s="6"/>
      <c r="I85" s="6"/>
      <c r="J85" s="6"/>
    </row>
    <row r="86" spans="1:10" ht="13.5" customHeight="1" x14ac:dyDescent="0.15">
      <c r="A86" s="6"/>
      <c r="B86" s="6"/>
      <c r="C86" s="6"/>
      <c r="D86" s="6"/>
      <c r="E86" s="6"/>
      <c r="F86" s="6"/>
      <c r="G86" s="6"/>
      <c r="H86" s="6"/>
      <c r="I86" s="6"/>
      <c r="J86" s="6"/>
    </row>
    <row r="87" spans="1:10" ht="13.5" customHeight="1" x14ac:dyDescent="0.15">
      <c r="A87" s="6"/>
      <c r="B87" s="6"/>
      <c r="C87" s="6"/>
      <c r="D87" s="6"/>
      <c r="E87" s="6"/>
      <c r="F87" s="6"/>
      <c r="G87" s="6"/>
      <c r="H87" s="6"/>
      <c r="I87" s="6"/>
      <c r="J87" s="6"/>
    </row>
    <row r="88" spans="1:10" ht="13.5" customHeight="1" x14ac:dyDescent="0.15">
      <c r="A88" s="6"/>
      <c r="B88" s="6"/>
      <c r="C88" s="6"/>
      <c r="D88" s="6"/>
      <c r="E88" s="6"/>
      <c r="F88" s="6"/>
      <c r="G88" s="6"/>
      <c r="H88" s="6"/>
      <c r="I88" s="6"/>
      <c r="J88" s="6"/>
    </row>
    <row r="89" spans="1:10" ht="13.5" customHeight="1" x14ac:dyDescent="0.15">
      <c r="A89" s="6"/>
      <c r="B89" s="6"/>
      <c r="C89" s="6"/>
      <c r="D89" s="6"/>
      <c r="E89" s="6"/>
      <c r="F89" s="6"/>
      <c r="G89" s="6"/>
      <c r="H89" s="6"/>
      <c r="I89" s="6"/>
      <c r="J89" s="6"/>
    </row>
    <row r="90" spans="1:10" ht="13.5" customHeight="1" x14ac:dyDescent="0.15">
      <c r="A90" s="6"/>
      <c r="B90" s="6"/>
      <c r="C90" s="6"/>
      <c r="D90" s="6"/>
      <c r="E90" s="6"/>
      <c r="F90" s="6"/>
      <c r="G90" s="6"/>
      <c r="H90" s="6"/>
      <c r="I90" s="6"/>
      <c r="J90" s="6"/>
    </row>
    <row r="91" spans="1:10" ht="13.5" customHeight="1" x14ac:dyDescent="0.15">
      <c r="A91" s="6"/>
      <c r="B91" s="6"/>
      <c r="C91" s="6"/>
      <c r="D91" s="6"/>
      <c r="E91" s="6"/>
      <c r="F91" s="6"/>
      <c r="G91" s="6"/>
      <c r="H91" s="6"/>
      <c r="I91" s="6"/>
      <c r="J91" s="6"/>
    </row>
    <row r="92" spans="1:10" ht="13.5" customHeight="1" x14ac:dyDescent="0.15">
      <c r="A92" s="6"/>
      <c r="B92" s="6"/>
      <c r="C92" s="6"/>
      <c r="D92" s="6"/>
      <c r="E92" s="6"/>
      <c r="F92" s="6"/>
      <c r="G92" s="6"/>
      <c r="H92" s="6"/>
      <c r="I92" s="6"/>
      <c r="J92" s="6"/>
    </row>
    <row r="93" spans="1:10" ht="13.5" customHeight="1" x14ac:dyDescent="0.15">
      <c r="A93" s="6"/>
      <c r="B93" s="6"/>
      <c r="C93" s="6"/>
      <c r="D93" s="6"/>
      <c r="E93" s="6"/>
      <c r="F93" s="6"/>
      <c r="G93" s="6"/>
      <c r="H93" s="6"/>
      <c r="I93" s="6"/>
      <c r="J93" s="6"/>
    </row>
    <row r="94" spans="1:10" ht="13.5" customHeight="1" x14ac:dyDescent="0.15">
      <c r="A94" s="6"/>
      <c r="B94" s="6"/>
      <c r="C94" s="6"/>
      <c r="D94" s="6"/>
      <c r="E94" s="6"/>
      <c r="F94" s="6"/>
      <c r="G94" s="6"/>
      <c r="H94" s="6"/>
      <c r="I94" s="6"/>
      <c r="J94" s="6"/>
    </row>
    <row r="95" spans="1:10" ht="13.5" customHeight="1" x14ac:dyDescent="0.15">
      <c r="A95" s="6"/>
      <c r="B95" s="6"/>
      <c r="C95" s="6"/>
      <c r="D95" s="6"/>
      <c r="E95" s="6"/>
      <c r="F95" s="6"/>
      <c r="G95" s="6"/>
      <c r="H95" s="6"/>
      <c r="I95" s="6"/>
      <c r="J95" s="6"/>
    </row>
    <row r="96" spans="1:10" ht="13.5" customHeight="1" x14ac:dyDescent="0.15">
      <c r="A96" s="6"/>
      <c r="B96" s="6"/>
      <c r="C96" s="6"/>
      <c r="D96" s="6"/>
      <c r="E96" s="6"/>
      <c r="F96" s="6"/>
      <c r="G96" s="6"/>
      <c r="H96" s="6"/>
      <c r="I96" s="6"/>
      <c r="J96" s="6"/>
    </row>
    <row r="97" spans="1:10" ht="13.5" customHeight="1" x14ac:dyDescent="0.15">
      <c r="A97" s="6"/>
      <c r="B97" s="6"/>
      <c r="C97" s="6"/>
      <c r="D97" s="6"/>
      <c r="E97" s="6"/>
      <c r="F97" s="6"/>
      <c r="G97" s="6"/>
      <c r="H97" s="6"/>
      <c r="I97" s="6"/>
      <c r="J97" s="6"/>
    </row>
    <row r="98" spans="1:10" ht="13.5" customHeight="1" x14ac:dyDescent="0.15">
      <c r="A98" s="6"/>
      <c r="B98" s="6"/>
      <c r="C98" s="6"/>
      <c r="D98" s="6"/>
      <c r="E98" s="6"/>
      <c r="F98" s="6"/>
      <c r="G98" s="6"/>
      <c r="H98" s="6"/>
      <c r="I98" s="6"/>
      <c r="J98" s="6"/>
    </row>
    <row r="99" spans="1:10" ht="13.5" customHeight="1" x14ac:dyDescent="0.15">
      <c r="A99" s="6"/>
      <c r="B99" s="6"/>
      <c r="C99" s="6"/>
      <c r="D99" s="6"/>
      <c r="E99" s="6"/>
      <c r="F99" s="6"/>
      <c r="G99" s="6"/>
      <c r="H99" s="6"/>
      <c r="I99" s="6"/>
      <c r="J99" s="6"/>
    </row>
    <row r="100" spans="1:10" ht="13.5" customHeight="1" x14ac:dyDescent="0.15">
      <c r="A100" s="6"/>
      <c r="B100" s="6"/>
      <c r="C100" s="6"/>
      <c r="D100" s="6"/>
      <c r="E100" s="6"/>
      <c r="F100" s="6"/>
      <c r="G100" s="6"/>
      <c r="H100" s="6"/>
      <c r="I100" s="6"/>
      <c r="J100" s="6"/>
    </row>
    <row r="101" spans="1:10" ht="13.5" customHeight="1" x14ac:dyDescent="0.15">
      <c r="A101" s="6"/>
      <c r="B101" s="6"/>
      <c r="C101" s="6"/>
      <c r="D101" s="6"/>
      <c r="E101" s="6"/>
      <c r="F101" s="6"/>
      <c r="G101" s="6"/>
      <c r="H101" s="6"/>
      <c r="I101" s="6"/>
      <c r="J101" s="6"/>
    </row>
    <row r="102" spans="1:10" ht="13.5" customHeight="1" x14ac:dyDescent="0.15">
      <c r="A102" s="6"/>
      <c r="B102" s="6"/>
      <c r="C102" s="6"/>
      <c r="D102" s="6"/>
      <c r="E102" s="6"/>
      <c r="F102" s="6"/>
      <c r="G102" s="6"/>
      <c r="H102" s="6"/>
      <c r="I102" s="6"/>
      <c r="J102" s="6"/>
    </row>
    <row r="103" spans="1:10" ht="13.5" customHeight="1" x14ac:dyDescent="0.15">
      <c r="A103" s="6"/>
      <c r="B103" s="6"/>
      <c r="C103" s="6"/>
      <c r="D103" s="6"/>
      <c r="E103" s="6"/>
      <c r="F103" s="6"/>
      <c r="G103" s="6"/>
      <c r="H103" s="6"/>
      <c r="I103" s="6"/>
      <c r="J103" s="6"/>
    </row>
    <row r="104" spans="1:10" ht="13.5" customHeight="1" x14ac:dyDescent="0.15">
      <c r="A104" s="6"/>
      <c r="B104" s="6"/>
      <c r="C104" s="6"/>
      <c r="D104" s="6"/>
      <c r="E104" s="6"/>
      <c r="F104" s="6"/>
      <c r="G104" s="6"/>
      <c r="H104" s="6"/>
      <c r="I104" s="6"/>
      <c r="J104" s="6"/>
    </row>
    <row r="105" spans="1:10" ht="13.5" customHeight="1" x14ac:dyDescent="0.15">
      <c r="A105" s="6"/>
      <c r="B105" s="6"/>
      <c r="C105" s="6"/>
      <c r="D105" s="6"/>
      <c r="E105" s="6"/>
      <c r="F105" s="6"/>
      <c r="G105" s="6"/>
      <c r="H105" s="6"/>
      <c r="I105" s="6"/>
      <c r="J105" s="6"/>
    </row>
    <row r="106" spans="1:10" ht="13.5" customHeight="1" x14ac:dyDescent="0.15">
      <c r="A106" s="6"/>
      <c r="B106" s="6"/>
      <c r="C106" s="6"/>
      <c r="D106" s="6"/>
      <c r="E106" s="6"/>
      <c r="F106" s="6"/>
      <c r="G106" s="6"/>
      <c r="H106" s="6"/>
      <c r="I106" s="6"/>
      <c r="J106" s="6"/>
    </row>
    <row r="107" spans="1:10" ht="13.5" customHeight="1" x14ac:dyDescent="0.15">
      <c r="A107" s="6"/>
      <c r="B107" s="6"/>
      <c r="C107" s="6"/>
      <c r="D107" s="6"/>
      <c r="E107" s="6"/>
      <c r="F107" s="6"/>
      <c r="G107" s="6"/>
      <c r="H107" s="6"/>
      <c r="I107" s="6"/>
      <c r="J107" s="6"/>
    </row>
    <row r="108" spans="1:10" ht="13.5" customHeight="1" x14ac:dyDescent="0.15">
      <c r="A108" s="6"/>
      <c r="B108" s="6"/>
      <c r="C108" s="6"/>
      <c r="D108" s="6"/>
      <c r="E108" s="6"/>
      <c r="F108" s="6"/>
      <c r="G108" s="6"/>
      <c r="H108" s="6"/>
      <c r="I108" s="6"/>
      <c r="J108" s="6"/>
    </row>
    <row r="109" spans="1:10" ht="13.5" customHeight="1" x14ac:dyDescent="0.15">
      <c r="A109" s="6"/>
      <c r="B109" s="6"/>
      <c r="C109" s="6"/>
      <c r="D109" s="6"/>
      <c r="E109" s="6"/>
      <c r="F109" s="6"/>
      <c r="G109" s="6"/>
      <c r="H109" s="6"/>
      <c r="I109" s="6"/>
      <c r="J109" s="6"/>
    </row>
    <row r="110" spans="1:10" ht="13.5" customHeight="1" x14ac:dyDescent="0.15">
      <c r="A110" s="6"/>
      <c r="B110" s="6"/>
      <c r="C110" s="6"/>
      <c r="D110" s="6"/>
      <c r="E110" s="6"/>
      <c r="F110" s="6"/>
      <c r="G110" s="6"/>
      <c r="H110" s="6"/>
      <c r="I110" s="6"/>
      <c r="J110" s="6"/>
    </row>
    <row r="111" spans="1:10" ht="13.5" customHeight="1" x14ac:dyDescent="0.15">
      <c r="A111" s="6"/>
      <c r="B111" s="6"/>
      <c r="C111" s="6"/>
      <c r="D111" s="6"/>
      <c r="E111" s="6"/>
      <c r="F111" s="6"/>
      <c r="G111" s="6"/>
      <c r="H111" s="6"/>
      <c r="I111" s="6"/>
      <c r="J111" s="6"/>
    </row>
    <row r="112" spans="1:10" ht="13.5" customHeight="1" x14ac:dyDescent="0.15">
      <c r="A112" s="6"/>
      <c r="B112" s="6"/>
      <c r="C112" s="6"/>
      <c r="D112" s="6"/>
      <c r="E112" s="6"/>
      <c r="F112" s="6"/>
      <c r="G112" s="6"/>
      <c r="H112" s="6"/>
      <c r="I112" s="6"/>
      <c r="J112" s="6"/>
    </row>
    <row r="113" spans="1:10" ht="13.5" customHeight="1" x14ac:dyDescent="0.15">
      <c r="A113" s="6"/>
      <c r="B113" s="6"/>
      <c r="C113" s="6"/>
      <c r="D113" s="6"/>
      <c r="E113" s="6"/>
      <c r="F113" s="6"/>
      <c r="G113" s="6"/>
      <c r="H113" s="6"/>
      <c r="I113" s="6"/>
      <c r="J113" s="6"/>
    </row>
    <row r="114" spans="1:10" ht="13.5" customHeight="1" x14ac:dyDescent="0.15">
      <c r="A114" s="6"/>
      <c r="B114" s="6"/>
      <c r="C114" s="6"/>
      <c r="D114" s="6"/>
      <c r="E114" s="6"/>
      <c r="F114" s="6"/>
      <c r="G114" s="6"/>
      <c r="H114" s="6"/>
      <c r="I114" s="6"/>
      <c r="J114" s="6"/>
    </row>
    <row r="115" spans="1:10" ht="13.5" customHeight="1" x14ac:dyDescent="0.15">
      <c r="A115" s="6"/>
      <c r="B115" s="6"/>
      <c r="C115" s="6"/>
      <c r="D115" s="6"/>
      <c r="E115" s="6"/>
      <c r="F115" s="6"/>
      <c r="G115" s="6"/>
      <c r="H115" s="6"/>
      <c r="I115" s="6"/>
      <c r="J115" s="6"/>
    </row>
    <row r="116" spans="1:10" ht="13.5" customHeight="1" x14ac:dyDescent="0.15">
      <c r="A116" s="6"/>
      <c r="B116" s="6"/>
      <c r="C116" s="6"/>
      <c r="D116" s="6"/>
      <c r="E116" s="6"/>
      <c r="F116" s="6"/>
      <c r="G116" s="6"/>
      <c r="H116" s="6"/>
      <c r="I116" s="6"/>
      <c r="J116" s="6"/>
    </row>
    <row r="117" spans="1:10" ht="13.5" customHeight="1" x14ac:dyDescent="0.15">
      <c r="A117" s="6"/>
      <c r="B117" s="6"/>
      <c r="C117" s="6"/>
      <c r="D117" s="6"/>
      <c r="E117" s="6"/>
      <c r="F117" s="6"/>
      <c r="G117" s="6"/>
      <c r="H117" s="6"/>
      <c r="I117" s="6"/>
      <c r="J117" s="6"/>
    </row>
    <row r="118" spans="1:10" ht="13.5" customHeight="1" x14ac:dyDescent="0.15">
      <c r="A118" s="6"/>
      <c r="B118" s="6"/>
      <c r="C118" s="6"/>
      <c r="D118" s="6"/>
      <c r="E118" s="6"/>
      <c r="F118" s="6"/>
      <c r="G118" s="6"/>
      <c r="H118" s="6"/>
      <c r="I118" s="6"/>
      <c r="J118" s="6"/>
    </row>
    <row r="119" spans="1:10" ht="13.5" customHeight="1" x14ac:dyDescent="0.15">
      <c r="A119" s="6"/>
      <c r="B119" s="6"/>
      <c r="C119" s="6"/>
      <c r="D119" s="6"/>
      <c r="E119" s="6"/>
      <c r="F119" s="6"/>
      <c r="G119" s="6"/>
      <c r="H119" s="6"/>
      <c r="I119" s="6"/>
      <c r="J119" s="6"/>
    </row>
    <row r="120" spans="1:10" ht="13.5" customHeight="1" x14ac:dyDescent="0.15">
      <c r="A120" s="6"/>
      <c r="B120" s="6"/>
      <c r="C120" s="6"/>
      <c r="D120" s="6"/>
      <c r="E120" s="6"/>
      <c r="F120" s="6"/>
      <c r="G120" s="6"/>
      <c r="H120" s="6"/>
      <c r="I120" s="6"/>
      <c r="J120" s="6"/>
    </row>
    <row r="121" spans="1:10" ht="13.5" customHeight="1" x14ac:dyDescent="0.15">
      <c r="A121" s="6"/>
      <c r="B121" s="6"/>
      <c r="C121" s="6"/>
      <c r="D121" s="6"/>
      <c r="E121" s="6"/>
      <c r="F121" s="6"/>
      <c r="G121" s="6"/>
      <c r="H121" s="6"/>
      <c r="I121" s="6"/>
      <c r="J121" s="6"/>
    </row>
    <row r="122" spans="1:10" ht="13.5" customHeight="1" x14ac:dyDescent="0.15">
      <c r="A122" s="6"/>
      <c r="B122" s="6"/>
      <c r="C122" s="6"/>
      <c r="D122" s="6"/>
      <c r="E122" s="6"/>
      <c r="F122" s="6"/>
      <c r="G122" s="6"/>
      <c r="H122" s="6"/>
      <c r="I122" s="6"/>
      <c r="J122" s="6"/>
    </row>
    <row r="123" spans="1:10" ht="13.5" customHeight="1" x14ac:dyDescent="0.15">
      <c r="A123" s="6"/>
      <c r="B123" s="6"/>
      <c r="C123" s="6"/>
      <c r="D123" s="6"/>
      <c r="E123" s="6"/>
      <c r="F123" s="6"/>
      <c r="G123" s="6"/>
      <c r="H123" s="6"/>
      <c r="I123" s="6"/>
      <c r="J123" s="6"/>
    </row>
    <row r="124" spans="1:10" ht="13.5" customHeight="1" x14ac:dyDescent="0.15">
      <c r="A124" s="6"/>
      <c r="B124" s="6"/>
      <c r="C124" s="6"/>
      <c r="D124" s="6"/>
      <c r="E124" s="6"/>
      <c r="F124" s="6"/>
      <c r="G124" s="6"/>
      <c r="H124" s="6"/>
      <c r="I124" s="6"/>
      <c r="J124" s="6"/>
    </row>
    <row r="125" spans="1:10" ht="13.5" customHeight="1" x14ac:dyDescent="0.15">
      <c r="A125" s="6"/>
      <c r="B125" s="6"/>
      <c r="C125" s="6"/>
      <c r="D125" s="6"/>
      <c r="E125" s="6"/>
      <c r="F125" s="6"/>
      <c r="G125" s="6"/>
      <c r="H125" s="6"/>
      <c r="I125" s="6"/>
      <c r="J125" s="6"/>
    </row>
    <row r="126" spans="1:10" ht="13.5" customHeight="1" x14ac:dyDescent="0.15">
      <c r="A126" s="6"/>
      <c r="B126" s="6"/>
      <c r="C126" s="6"/>
      <c r="D126" s="6"/>
      <c r="E126" s="6"/>
      <c r="F126" s="6"/>
      <c r="G126" s="6"/>
      <c r="H126" s="6"/>
      <c r="I126" s="6"/>
      <c r="J126" s="6"/>
    </row>
    <row r="127" spans="1:10" ht="13.5" customHeight="1" x14ac:dyDescent="0.15">
      <c r="A127" s="6"/>
      <c r="B127" s="6"/>
      <c r="C127" s="6"/>
      <c r="D127" s="6"/>
      <c r="E127" s="6"/>
      <c r="F127" s="6"/>
      <c r="G127" s="6"/>
      <c r="H127" s="6"/>
      <c r="I127" s="6"/>
      <c r="J127" s="6"/>
    </row>
    <row r="128" spans="1:10" ht="13.5" customHeight="1" x14ac:dyDescent="0.15">
      <c r="A128" s="6"/>
      <c r="B128" s="6"/>
      <c r="C128" s="6"/>
      <c r="D128" s="6"/>
      <c r="E128" s="6"/>
      <c r="F128" s="6"/>
      <c r="G128" s="6"/>
      <c r="H128" s="6"/>
      <c r="I128" s="6"/>
      <c r="J128" s="6"/>
    </row>
    <row r="129" spans="1:10" ht="13.5" customHeight="1" x14ac:dyDescent="0.15">
      <c r="A129" s="6"/>
      <c r="B129" s="6"/>
      <c r="C129" s="6"/>
      <c r="D129" s="6"/>
      <c r="E129" s="6"/>
      <c r="F129" s="6"/>
      <c r="G129" s="6"/>
      <c r="H129" s="6"/>
      <c r="I129" s="6"/>
      <c r="J129" s="6"/>
    </row>
    <row r="130" spans="1:10" ht="13.5" customHeight="1" x14ac:dyDescent="0.15">
      <c r="A130" s="6"/>
      <c r="B130" s="6"/>
      <c r="C130" s="6"/>
      <c r="D130" s="6"/>
      <c r="E130" s="6"/>
      <c r="F130" s="6"/>
      <c r="G130" s="6"/>
      <c r="H130" s="6"/>
      <c r="I130" s="6"/>
      <c r="J130" s="6"/>
    </row>
    <row r="131" spans="1:10" ht="13.5" customHeight="1" x14ac:dyDescent="0.15">
      <c r="A131" s="6"/>
      <c r="B131" s="6"/>
      <c r="C131" s="6"/>
      <c r="D131" s="6"/>
      <c r="E131" s="6"/>
      <c r="F131" s="6"/>
      <c r="G131" s="6"/>
      <c r="H131" s="6"/>
      <c r="I131" s="6"/>
      <c r="J131" s="6"/>
    </row>
    <row r="132" spans="1:10" ht="13.5" customHeight="1" x14ac:dyDescent="0.15">
      <c r="A132" s="6"/>
      <c r="B132" s="6"/>
      <c r="C132" s="6"/>
      <c r="D132" s="6"/>
      <c r="E132" s="6"/>
      <c r="F132" s="6"/>
      <c r="G132" s="6"/>
      <c r="H132" s="6"/>
      <c r="I132" s="6"/>
      <c r="J132" s="6"/>
    </row>
    <row r="133" spans="1:10" ht="13.5" customHeight="1" x14ac:dyDescent="0.15">
      <c r="A133" s="6"/>
      <c r="B133" s="6"/>
      <c r="C133" s="6"/>
      <c r="D133" s="6"/>
      <c r="E133" s="6"/>
      <c r="F133" s="6"/>
      <c r="G133" s="6"/>
      <c r="H133" s="6"/>
      <c r="I133" s="6"/>
      <c r="J133" s="6"/>
    </row>
    <row r="134" spans="1:10" ht="13.5" customHeight="1" x14ac:dyDescent="0.15">
      <c r="A134" s="6"/>
      <c r="B134" s="6"/>
      <c r="C134" s="6"/>
      <c r="D134" s="6"/>
      <c r="E134" s="6"/>
      <c r="F134" s="6"/>
      <c r="G134" s="6"/>
      <c r="H134" s="6"/>
      <c r="I134" s="6"/>
      <c r="J134" s="6"/>
    </row>
    <row r="135" spans="1:10" ht="13.5" customHeight="1" x14ac:dyDescent="0.15">
      <c r="A135" s="6"/>
      <c r="B135" s="6"/>
      <c r="C135" s="6"/>
      <c r="D135" s="6"/>
      <c r="E135" s="6"/>
      <c r="F135" s="6"/>
      <c r="G135" s="6"/>
      <c r="H135" s="6"/>
      <c r="I135" s="6"/>
      <c r="J135" s="6"/>
    </row>
    <row r="136" spans="1:10" ht="13.5" customHeight="1" x14ac:dyDescent="0.15">
      <c r="A136" s="6"/>
      <c r="B136" s="6"/>
      <c r="C136" s="6"/>
      <c r="D136" s="6"/>
      <c r="E136" s="6"/>
      <c r="F136" s="6"/>
      <c r="G136" s="6"/>
      <c r="H136" s="6"/>
      <c r="I136" s="6"/>
      <c r="J136" s="6"/>
    </row>
    <row r="137" spans="1:10" ht="13.5" customHeight="1" x14ac:dyDescent="0.15">
      <c r="A137" s="6"/>
      <c r="B137" s="6"/>
      <c r="C137" s="6"/>
      <c r="D137" s="6"/>
      <c r="E137" s="6"/>
      <c r="F137" s="6"/>
      <c r="G137" s="6"/>
      <c r="H137" s="6"/>
      <c r="I137" s="6"/>
      <c r="J137" s="6"/>
    </row>
    <row r="138" spans="1:10" ht="13.5" customHeight="1" x14ac:dyDescent="0.15">
      <c r="A138" s="6"/>
      <c r="B138" s="6"/>
      <c r="C138" s="6"/>
      <c r="D138" s="6"/>
      <c r="E138" s="6"/>
      <c r="F138" s="6"/>
      <c r="G138" s="6"/>
      <c r="H138" s="6"/>
      <c r="I138" s="6"/>
      <c r="J138" s="6"/>
    </row>
    <row r="139" spans="1:10" ht="13.5" customHeight="1" x14ac:dyDescent="0.15">
      <c r="A139" s="6"/>
      <c r="B139" s="6"/>
      <c r="C139" s="6"/>
      <c r="D139" s="6"/>
      <c r="E139" s="6"/>
      <c r="F139" s="6"/>
      <c r="G139" s="6"/>
      <c r="H139" s="6"/>
      <c r="I139" s="6"/>
      <c r="J139" s="6"/>
    </row>
    <row r="140" spans="1:10" ht="13.5" customHeight="1" x14ac:dyDescent="0.15">
      <c r="A140" s="6"/>
      <c r="B140" s="6"/>
      <c r="C140" s="6"/>
      <c r="D140" s="6"/>
      <c r="E140" s="6"/>
      <c r="F140" s="6"/>
      <c r="G140" s="6"/>
      <c r="H140" s="6"/>
      <c r="I140" s="6"/>
      <c r="J140" s="6"/>
    </row>
    <row r="141" spans="1:10" ht="13.5" customHeight="1" x14ac:dyDescent="0.15">
      <c r="A141" s="6"/>
      <c r="B141" s="6"/>
      <c r="C141" s="6"/>
      <c r="D141" s="6"/>
      <c r="E141" s="6"/>
      <c r="F141" s="6"/>
      <c r="G141" s="6"/>
      <c r="H141" s="6"/>
      <c r="I141" s="6"/>
      <c r="J141" s="6"/>
    </row>
    <row r="142" spans="1:10" ht="13.5" customHeight="1" x14ac:dyDescent="0.15">
      <c r="A142" s="6"/>
      <c r="B142" s="6"/>
      <c r="C142" s="6"/>
      <c r="D142" s="6"/>
      <c r="E142" s="6"/>
      <c r="F142" s="6"/>
      <c r="G142" s="6"/>
      <c r="H142" s="6"/>
      <c r="I142" s="6"/>
      <c r="J142" s="6"/>
    </row>
    <row r="143" spans="1:10" ht="13.5" customHeight="1" x14ac:dyDescent="0.15">
      <c r="A143" s="6"/>
      <c r="B143" s="6"/>
      <c r="C143" s="6"/>
      <c r="D143" s="6"/>
      <c r="E143" s="6"/>
      <c r="F143" s="6"/>
      <c r="G143" s="6"/>
      <c r="H143" s="6"/>
      <c r="I143" s="6"/>
      <c r="J143" s="6"/>
    </row>
    <row r="144" spans="1:10" ht="13.5" customHeight="1" x14ac:dyDescent="0.15">
      <c r="A144" s="6"/>
      <c r="B144" s="6"/>
      <c r="C144" s="6"/>
      <c r="D144" s="6"/>
      <c r="E144" s="6"/>
      <c r="F144" s="6"/>
      <c r="G144" s="6"/>
      <c r="H144" s="6"/>
      <c r="I144" s="6"/>
      <c r="J144" s="6"/>
    </row>
    <row r="145" spans="1:10" ht="13.5" customHeight="1" x14ac:dyDescent="0.15">
      <c r="A145" s="6"/>
      <c r="B145" s="6"/>
      <c r="C145" s="6"/>
      <c r="D145" s="6"/>
      <c r="E145" s="6"/>
      <c r="F145" s="6"/>
      <c r="G145" s="6"/>
      <c r="H145" s="6"/>
      <c r="I145" s="6"/>
      <c r="J145" s="6"/>
    </row>
    <row r="146" spans="1:10" ht="13.5" customHeight="1" x14ac:dyDescent="0.15">
      <c r="A146" s="6"/>
      <c r="B146" s="6"/>
      <c r="C146" s="6"/>
      <c r="D146" s="6"/>
      <c r="E146" s="6"/>
      <c r="F146" s="6"/>
      <c r="G146" s="6"/>
      <c r="H146" s="6"/>
      <c r="I146" s="6"/>
      <c r="J146" s="6"/>
    </row>
    <row r="147" spans="1:10" ht="13.5" customHeight="1" x14ac:dyDescent="0.15">
      <c r="A147" s="6"/>
      <c r="B147" s="6"/>
      <c r="C147" s="6"/>
      <c r="D147" s="6"/>
      <c r="E147" s="6"/>
      <c r="F147" s="6"/>
      <c r="G147" s="6"/>
      <c r="H147" s="6"/>
      <c r="I147" s="6"/>
      <c r="J147" s="6"/>
    </row>
    <row r="148" spans="1:10" ht="13.5" customHeight="1" x14ac:dyDescent="0.15">
      <c r="A148" s="6"/>
      <c r="B148" s="6"/>
      <c r="C148" s="6"/>
      <c r="D148" s="6"/>
      <c r="E148" s="6"/>
      <c r="F148" s="6"/>
      <c r="G148" s="6"/>
      <c r="H148" s="6"/>
      <c r="I148" s="6"/>
      <c r="J148" s="6"/>
    </row>
    <row r="149" spans="1:10" ht="13.5" customHeight="1" x14ac:dyDescent="0.15">
      <c r="A149" s="6"/>
      <c r="B149" s="6"/>
      <c r="C149" s="6"/>
      <c r="D149" s="6"/>
      <c r="E149" s="6"/>
      <c r="F149" s="6"/>
      <c r="G149" s="6"/>
      <c r="H149" s="6"/>
      <c r="I149" s="6"/>
      <c r="J149" s="6"/>
    </row>
    <row r="150" spans="1:10" ht="13.5" customHeight="1" x14ac:dyDescent="0.15">
      <c r="A150" s="6"/>
      <c r="B150" s="6"/>
      <c r="C150" s="6"/>
      <c r="D150" s="6"/>
      <c r="E150" s="6"/>
      <c r="F150" s="6"/>
      <c r="G150" s="6"/>
      <c r="H150" s="6"/>
      <c r="I150" s="6"/>
      <c r="J150" s="6"/>
    </row>
    <row r="151" spans="1:10" ht="13.5" customHeight="1" x14ac:dyDescent="0.15">
      <c r="A151" s="6"/>
      <c r="B151" s="6"/>
      <c r="C151" s="6"/>
      <c r="D151" s="6"/>
      <c r="E151" s="6"/>
      <c r="F151" s="6"/>
      <c r="G151" s="6"/>
      <c r="H151" s="6"/>
      <c r="I151" s="6"/>
      <c r="J151" s="6"/>
    </row>
    <row r="152" spans="1:10" ht="13.5" customHeight="1" x14ac:dyDescent="0.15">
      <c r="A152" s="6"/>
      <c r="B152" s="6"/>
      <c r="C152" s="6"/>
      <c r="D152" s="6"/>
      <c r="E152" s="6"/>
      <c r="F152" s="6"/>
      <c r="G152" s="6"/>
      <c r="H152" s="6"/>
      <c r="I152" s="6"/>
      <c r="J152" s="6"/>
    </row>
    <row r="153" spans="1:10" ht="13.5" customHeight="1" x14ac:dyDescent="0.15">
      <c r="A153" s="6"/>
      <c r="B153" s="6"/>
      <c r="C153" s="6"/>
      <c r="D153" s="6"/>
      <c r="E153" s="6"/>
      <c r="F153" s="6"/>
      <c r="G153" s="6"/>
      <c r="H153" s="6"/>
      <c r="I153" s="6"/>
      <c r="J153" s="6"/>
    </row>
    <row r="154" spans="1:10" ht="13.5" customHeight="1" x14ac:dyDescent="0.15">
      <c r="A154" s="6"/>
      <c r="B154" s="6"/>
      <c r="C154" s="6"/>
      <c r="D154" s="6"/>
      <c r="E154" s="6"/>
      <c r="F154" s="6"/>
      <c r="G154" s="6"/>
      <c r="H154" s="6"/>
      <c r="I154" s="6"/>
      <c r="J154" s="6"/>
    </row>
    <row r="155" spans="1:10" ht="13.5" customHeight="1" x14ac:dyDescent="0.15">
      <c r="A155" s="6"/>
      <c r="B155" s="6"/>
      <c r="C155" s="6"/>
      <c r="D155" s="6"/>
      <c r="E155" s="6"/>
      <c r="F155" s="6"/>
      <c r="G155" s="6"/>
      <c r="H155" s="6"/>
      <c r="I155" s="6"/>
      <c r="J155" s="6"/>
    </row>
    <row r="156" spans="1:10" ht="13.5" customHeight="1" x14ac:dyDescent="0.15">
      <c r="A156" s="6"/>
      <c r="B156" s="6"/>
      <c r="C156" s="6"/>
      <c r="D156" s="6"/>
      <c r="E156" s="6"/>
      <c r="F156" s="6"/>
      <c r="G156" s="6"/>
      <c r="H156" s="6"/>
      <c r="I156" s="6"/>
      <c r="J156" s="6"/>
    </row>
    <row r="157" spans="1:10" ht="13.5" customHeight="1" x14ac:dyDescent="0.15">
      <c r="A157" s="6"/>
      <c r="B157" s="6"/>
      <c r="C157" s="6"/>
      <c r="D157" s="6"/>
      <c r="E157" s="6"/>
      <c r="F157" s="6"/>
      <c r="G157" s="6"/>
      <c r="H157" s="6"/>
      <c r="I157" s="6"/>
      <c r="J157" s="6"/>
    </row>
    <row r="158" spans="1:10" ht="13.5" customHeight="1" x14ac:dyDescent="0.15">
      <c r="A158" s="6"/>
      <c r="B158" s="6"/>
      <c r="C158" s="6"/>
      <c r="D158" s="6"/>
      <c r="E158" s="6"/>
      <c r="F158" s="6"/>
      <c r="G158" s="6"/>
      <c r="H158" s="6"/>
      <c r="I158" s="6"/>
      <c r="J158" s="6"/>
    </row>
    <row r="159" spans="1:10" ht="13.5" customHeight="1" x14ac:dyDescent="0.15">
      <c r="A159" s="6"/>
      <c r="B159" s="6"/>
      <c r="C159" s="6"/>
      <c r="D159" s="6"/>
      <c r="E159" s="6"/>
      <c r="F159" s="6"/>
      <c r="G159" s="6"/>
      <c r="H159" s="6"/>
      <c r="I159" s="6"/>
      <c r="J159" s="6"/>
    </row>
    <row r="160" spans="1:10" ht="13.5" customHeight="1" x14ac:dyDescent="0.15">
      <c r="A160" s="6"/>
      <c r="B160" s="6"/>
      <c r="C160" s="6"/>
      <c r="D160" s="6"/>
      <c r="E160" s="6"/>
      <c r="F160" s="6"/>
      <c r="G160" s="6"/>
      <c r="H160" s="6"/>
      <c r="I160" s="6"/>
      <c r="J160" s="6"/>
    </row>
    <row r="161" spans="1:10" ht="13.5" customHeight="1" x14ac:dyDescent="0.15">
      <c r="A161" s="6"/>
      <c r="B161" s="6"/>
      <c r="C161" s="6"/>
      <c r="D161" s="6"/>
      <c r="E161" s="6"/>
      <c r="F161" s="6"/>
      <c r="G161" s="6"/>
      <c r="H161" s="6"/>
      <c r="I161" s="6"/>
      <c r="J161" s="6"/>
    </row>
    <row r="162" spans="1:10" ht="13.5" customHeight="1" x14ac:dyDescent="0.15">
      <c r="A162" s="6"/>
      <c r="B162" s="6"/>
      <c r="C162" s="6"/>
      <c r="D162" s="6"/>
      <c r="E162" s="6"/>
      <c r="F162" s="6"/>
      <c r="G162" s="6"/>
      <c r="H162" s="6"/>
      <c r="I162" s="6"/>
      <c r="J162" s="6"/>
    </row>
    <row r="163" spans="1:10" ht="13.5" customHeight="1" x14ac:dyDescent="0.15">
      <c r="A163" s="6"/>
      <c r="B163" s="6"/>
      <c r="C163" s="6"/>
      <c r="D163" s="6"/>
      <c r="E163" s="6"/>
      <c r="F163" s="6"/>
      <c r="G163" s="6"/>
      <c r="H163" s="6"/>
      <c r="I163" s="6"/>
      <c r="J163" s="6"/>
    </row>
    <row r="164" spans="1:10" ht="13.5" customHeight="1" x14ac:dyDescent="0.15">
      <c r="A164" s="6"/>
      <c r="B164" s="6"/>
      <c r="C164" s="6"/>
      <c r="D164" s="6"/>
      <c r="E164" s="6"/>
      <c r="F164" s="6"/>
      <c r="G164" s="6"/>
      <c r="H164" s="6"/>
      <c r="I164" s="6"/>
      <c r="J164" s="6"/>
    </row>
    <row r="165" spans="1:10" ht="13.5" customHeight="1" x14ac:dyDescent="0.15">
      <c r="A165" s="6"/>
      <c r="B165" s="6"/>
      <c r="C165" s="6"/>
      <c r="D165" s="6"/>
      <c r="E165" s="6"/>
      <c r="F165" s="6"/>
      <c r="G165" s="6"/>
      <c r="H165" s="6"/>
      <c r="I165" s="6"/>
      <c r="J165" s="6"/>
    </row>
    <row r="166" spans="1:10" ht="13.5" customHeight="1" x14ac:dyDescent="0.15">
      <c r="A166" s="6"/>
      <c r="B166" s="6"/>
      <c r="C166" s="6"/>
      <c r="D166" s="6"/>
      <c r="E166" s="6"/>
      <c r="F166" s="6"/>
      <c r="G166" s="6"/>
      <c r="H166" s="6"/>
      <c r="I166" s="6"/>
      <c r="J166" s="6"/>
    </row>
    <row r="167" spans="1:10" ht="13.5" customHeight="1" x14ac:dyDescent="0.15">
      <c r="A167" s="6"/>
      <c r="B167" s="6"/>
      <c r="C167" s="6"/>
      <c r="D167" s="6"/>
      <c r="E167" s="6"/>
      <c r="F167" s="6"/>
      <c r="G167" s="6"/>
      <c r="H167" s="6"/>
      <c r="I167" s="6"/>
      <c r="J167" s="6"/>
    </row>
    <row r="168" spans="1:10" ht="13.5" customHeight="1" x14ac:dyDescent="0.15">
      <c r="A168" s="6"/>
      <c r="B168" s="6"/>
      <c r="C168" s="6"/>
      <c r="D168" s="6"/>
      <c r="E168" s="6"/>
      <c r="F168" s="6"/>
      <c r="G168" s="6"/>
      <c r="H168" s="6"/>
      <c r="I168" s="6"/>
      <c r="J168" s="6"/>
    </row>
    <row r="169" spans="1:10" ht="13.5" customHeight="1" x14ac:dyDescent="0.15">
      <c r="A169" s="6"/>
      <c r="B169" s="6"/>
      <c r="C169" s="6"/>
      <c r="D169" s="6"/>
      <c r="E169" s="6"/>
      <c r="F169" s="6"/>
      <c r="G169" s="6"/>
      <c r="H169" s="6"/>
      <c r="I169" s="6"/>
      <c r="J169" s="6"/>
    </row>
    <row r="170" spans="1:10" ht="13.5" customHeight="1" x14ac:dyDescent="0.15">
      <c r="A170" s="6"/>
      <c r="B170" s="6"/>
      <c r="C170" s="6"/>
      <c r="D170" s="6"/>
      <c r="E170" s="6"/>
      <c r="F170" s="6"/>
      <c r="G170" s="6"/>
      <c r="H170" s="6"/>
      <c r="I170" s="6"/>
      <c r="J170" s="6"/>
    </row>
    <row r="171" spans="1:10" ht="13.5" customHeight="1" x14ac:dyDescent="0.15">
      <c r="A171" s="6"/>
      <c r="B171" s="6"/>
      <c r="C171" s="6"/>
      <c r="D171" s="6"/>
      <c r="E171" s="6"/>
      <c r="F171" s="6"/>
      <c r="G171" s="6"/>
      <c r="H171" s="6"/>
      <c r="I171" s="6"/>
      <c r="J171" s="6"/>
    </row>
    <row r="172" spans="1:10" ht="13.5" customHeight="1" x14ac:dyDescent="0.15">
      <c r="A172" s="6"/>
      <c r="B172" s="6"/>
      <c r="C172" s="6"/>
      <c r="D172" s="6"/>
      <c r="E172" s="6"/>
      <c r="F172" s="6"/>
      <c r="G172" s="6"/>
      <c r="H172" s="6"/>
      <c r="I172" s="6"/>
      <c r="J172" s="6"/>
    </row>
    <row r="173" spans="1:10" ht="13.5" customHeight="1" x14ac:dyDescent="0.15">
      <c r="A173" s="6"/>
      <c r="B173" s="6"/>
      <c r="C173" s="6"/>
      <c r="D173" s="6"/>
      <c r="E173" s="6"/>
      <c r="F173" s="6"/>
      <c r="G173" s="6"/>
      <c r="H173" s="6"/>
      <c r="I173" s="6"/>
      <c r="J173" s="6"/>
    </row>
    <row r="174" spans="1:10" ht="13.5" customHeight="1" x14ac:dyDescent="0.15">
      <c r="A174" s="6"/>
      <c r="B174" s="6"/>
      <c r="C174" s="6"/>
      <c r="D174" s="6"/>
      <c r="E174" s="6"/>
      <c r="F174" s="6"/>
      <c r="G174" s="6"/>
      <c r="H174" s="6"/>
      <c r="I174" s="6"/>
      <c r="J174" s="6"/>
    </row>
    <row r="175" spans="1:10" ht="13.5" customHeight="1" x14ac:dyDescent="0.15">
      <c r="A175" s="6"/>
      <c r="B175" s="6"/>
      <c r="C175" s="6"/>
      <c r="D175" s="6"/>
      <c r="E175" s="6"/>
      <c r="F175" s="6"/>
      <c r="G175" s="6"/>
      <c r="H175" s="6"/>
      <c r="I175" s="6"/>
      <c r="J175" s="6"/>
    </row>
    <row r="176" spans="1:10" ht="13.5" customHeight="1" x14ac:dyDescent="0.15">
      <c r="A176" s="6"/>
      <c r="B176" s="6"/>
      <c r="C176" s="6"/>
      <c r="D176" s="6"/>
      <c r="E176" s="6"/>
      <c r="F176" s="6"/>
      <c r="G176" s="6"/>
      <c r="H176" s="6"/>
      <c r="I176" s="6"/>
      <c r="J176" s="6"/>
    </row>
    <row r="177" spans="1:10" ht="13.5" customHeight="1" x14ac:dyDescent="0.15">
      <c r="A177" s="6"/>
      <c r="B177" s="6"/>
      <c r="C177" s="6"/>
      <c r="D177" s="6"/>
      <c r="E177" s="6"/>
      <c r="F177" s="6"/>
      <c r="G177" s="6"/>
      <c r="H177" s="6"/>
      <c r="I177" s="6"/>
      <c r="J177" s="6"/>
    </row>
    <row r="178" spans="1:10" ht="13.5" customHeight="1" x14ac:dyDescent="0.15">
      <c r="A178" s="6"/>
      <c r="B178" s="6"/>
      <c r="C178" s="6"/>
      <c r="D178" s="6"/>
      <c r="E178" s="6"/>
      <c r="F178" s="6"/>
      <c r="G178" s="6"/>
      <c r="H178" s="6"/>
      <c r="I178" s="6"/>
      <c r="J178" s="6"/>
    </row>
    <row r="179" spans="1:10" ht="13.5" customHeight="1" x14ac:dyDescent="0.15">
      <c r="A179" s="6"/>
      <c r="B179" s="6"/>
      <c r="C179" s="6"/>
      <c r="D179" s="6"/>
      <c r="E179" s="6"/>
      <c r="F179" s="6"/>
      <c r="G179" s="6"/>
      <c r="H179" s="6"/>
      <c r="I179" s="6"/>
      <c r="J179" s="6"/>
    </row>
    <row r="180" spans="1:10" ht="13.5" customHeight="1" x14ac:dyDescent="0.15">
      <c r="A180" s="6"/>
      <c r="B180" s="6"/>
      <c r="C180" s="6"/>
      <c r="D180" s="6"/>
      <c r="E180" s="6"/>
      <c r="F180" s="6"/>
      <c r="G180" s="6"/>
      <c r="H180" s="6"/>
      <c r="I180" s="6"/>
      <c r="J180" s="6"/>
    </row>
    <row r="181" spans="1:10" ht="13.5" customHeight="1" x14ac:dyDescent="0.15">
      <c r="A181" s="6"/>
      <c r="B181" s="6"/>
      <c r="C181" s="6"/>
      <c r="D181" s="6"/>
      <c r="E181" s="6"/>
      <c r="F181" s="6"/>
      <c r="G181" s="6"/>
      <c r="H181" s="6"/>
      <c r="I181" s="6"/>
      <c r="J181" s="6"/>
    </row>
    <row r="182" spans="1:10" ht="13.5" customHeight="1" x14ac:dyDescent="0.15">
      <c r="A182" s="6"/>
      <c r="B182" s="6"/>
      <c r="C182" s="6"/>
      <c r="D182" s="6"/>
      <c r="E182" s="6"/>
      <c r="F182" s="6"/>
      <c r="G182" s="6"/>
      <c r="H182" s="6"/>
      <c r="I182" s="6"/>
      <c r="J182" s="6"/>
    </row>
    <row r="183" spans="1:10" ht="13.5" customHeight="1" x14ac:dyDescent="0.15">
      <c r="A183" s="6"/>
      <c r="B183" s="6"/>
      <c r="C183" s="6"/>
      <c r="D183" s="6"/>
      <c r="E183" s="6"/>
      <c r="F183" s="6"/>
      <c r="G183" s="6"/>
      <c r="H183" s="6"/>
      <c r="I183" s="6"/>
      <c r="J183" s="6"/>
    </row>
    <row r="184" spans="1:10" ht="13.5" customHeight="1" x14ac:dyDescent="0.15">
      <c r="A184" s="6"/>
      <c r="B184" s="6"/>
      <c r="C184" s="6"/>
      <c r="D184" s="6"/>
      <c r="E184" s="6"/>
      <c r="F184" s="6"/>
      <c r="G184" s="6"/>
      <c r="H184" s="6"/>
      <c r="I184" s="6"/>
      <c r="J184" s="6"/>
    </row>
    <row r="185" spans="1:10" ht="13.5" customHeight="1" x14ac:dyDescent="0.15">
      <c r="A185" s="6"/>
      <c r="B185" s="6"/>
      <c r="C185" s="6"/>
      <c r="D185" s="6"/>
      <c r="E185" s="6"/>
      <c r="F185" s="6"/>
      <c r="G185" s="6"/>
      <c r="H185" s="6"/>
      <c r="I185" s="6"/>
      <c r="J185" s="6"/>
    </row>
    <row r="186" spans="1:10" ht="13.5" customHeight="1" x14ac:dyDescent="0.15">
      <c r="A186" s="6"/>
      <c r="B186" s="6"/>
      <c r="C186" s="6"/>
      <c r="D186" s="6"/>
      <c r="E186" s="6"/>
      <c r="F186" s="6"/>
      <c r="G186" s="6"/>
      <c r="H186" s="6"/>
      <c r="I186" s="6"/>
      <c r="J186" s="6"/>
    </row>
    <row r="187" spans="1:10" ht="13.5" customHeight="1" x14ac:dyDescent="0.15">
      <c r="A187" s="6"/>
      <c r="B187" s="6"/>
      <c r="C187" s="6"/>
      <c r="D187" s="6"/>
      <c r="E187" s="6"/>
      <c r="F187" s="6"/>
      <c r="G187" s="6"/>
      <c r="H187" s="6"/>
      <c r="I187" s="6"/>
      <c r="J187" s="6"/>
    </row>
    <row r="188" spans="1:10" ht="13.5" customHeight="1" x14ac:dyDescent="0.15">
      <c r="A188" s="6"/>
      <c r="B188" s="6"/>
      <c r="C188" s="6"/>
      <c r="D188" s="6"/>
      <c r="E188" s="6"/>
      <c r="F188" s="6"/>
      <c r="G188" s="6"/>
      <c r="H188" s="6"/>
      <c r="I188" s="6"/>
      <c r="J188" s="6"/>
    </row>
    <row r="189" spans="1:10" ht="13.5" customHeight="1" x14ac:dyDescent="0.15">
      <c r="A189" s="6"/>
      <c r="B189" s="6"/>
      <c r="C189" s="6"/>
      <c r="D189" s="6"/>
      <c r="E189" s="6"/>
      <c r="F189" s="6"/>
      <c r="G189" s="6"/>
      <c r="H189" s="6"/>
      <c r="I189" s="6"/>
      <c r="J189" s="6"/>
    </row>
    <row r="190" spans="1:10" ht="13.5" customHeight="1" x14ac:dyDescent="0.15">
      <c r="A190" s="6"/>
      <c r="B190" s="6"/>
      <c r="C190" s="6"/>
      <c r="D190" s="6"/>
      <c r="E190" s="6"/>
      <c r="F190" s="6"/>
      <c r="G190" s="6"/>
      <c r="H190" s="6"/>
      <c r="I190" s="6"/>
      <c r="J190" s="6"/>
    </row>
    <row r="191" spans="1:10" ht="13.5" customHeight="1" x14ac:dyDescent="0.15">
      <c r="A191" s="6"/>
      <c r="B191" s="6"/>
      <c r="C191" s="6"/>
      <c r="D191" s="6"/>
      <c r="E191" s="6"/>
      <c r="F191" s="6"/>
      <c r="G191" s="6"/>
      <c r="H191" s="6"/>
      <c r="I191" s="6"/>
      <c r="J191" s="6"/>
    </row>
    <row r="192" spans="1:10" ht="13.5" customHeight="1" x14ac:dyDescent="0.15">
      <c r="A192" s="6"/>
      <c r="B192" s="6"/>
      <c r="C192" s="6"/>
      <c r="D192" s="6"/>
      <c r="E192" s="6"/>
      <c r="F192" s="6"/>
      <c r="G192" s="6"/>
      <c r="H192" s="6"/>
      <c r="I192" s="6"/>
      <c r="J192" s="6"/>
    </row>
    <row r="193" spans="1:10" ht="13.5" customHeight="1" x14ac:dyDescent="0.15">
      <c r="A193" s="6"/>
      <c r="B193" s="6"/>
      <c r="C193" s="6"/>
      <c r="D193" s="6"/>
      <c r="E193" s="6"/>
      <c r="F193" s="6"/>
      <c r="G193" s="6"/>
      <c r="H193" s="6"/>
      <c r="I193" s="6"/>
      <c r="J193" s="6"/>
    </row>
    <row r="194" spans="1:10" ht="13.5" customHeight="1" x14ac:dyDescent="0.15">
      <c r="A194" s="6"/>
      <c r="B194" s="6"/>
      <c r="C194" s="6"/>
      <c r="D194" s="6"/>
      <c r="E194" s="6"/>
      <c r="F194" s="6"/>
      <c r="G194" s="6"/>
      <c r="H194" s="6"/>
      <c r="I194" s="6"/>
      <c r="J194" s="6"/>
    </row>
    <row r="195" spans="1:10" ht="13.5" customHeight="1" x14ac:dyDescent="0.15">
      <c r="A195" s="6"/>
      <c r="B195" s="6"/>
      <c r="C195" s="6"/>
      <c r="D195" s="6"/>
      <c r="E195" s="6"/>
      <c r="F195" s="6"/>
      <c r="G195" s="6"/>
      <c r="H195" s="6"/>
      <c r="I195" s="6"/>
      <c r="J195" s="6"/>
    </row>
    <row r="196" spans="1:10" ht="13.5" customHeight="1" x14ac:dyDescent="0.15">
      <c r="A196" s="6"/>
      <c r="B196" s="6"/>
      <c r="C196" s="6"/>
      <c r="D196" s="6"/>
      <c r="E196" s="6"/>
      <c r="F196" s="6"/>
      <c r="G196" s="6"/>
      <c r="H196" s="6"/>
      <c r="I196" s="6"/>
      <c r="J196" s="6"/>
    </row>
    <row r="197" spans="1:10" ht="13.5" customHeight="1" x14ac:dyDescent="0.15">
      <c r="A197" s="6"/>
      <c r="B197" s="6"/>
      <c r="C197" s="6"/>
      <c r="D197" s="6"/>
      <c r="E197" s="6"/>
      <c r="F197" s="6"/>
      <c r="G197" s="6"/>
      <c r="H197" s="6"/>
      <c r="I197" s="6"/>
      <c r="J197" s="6"/>
    </row>
    <row r="198" spans="1:10" ht="13.5" customHeight="1" x14ac:dyDescent="0.15">
      <c r="A198" s="6"/>
      <c r="B198" s="6"/>
      <c r="C198" s="6"/>
      <c r="D198" s="6"/>
      <c r="E198" s="6"/>
      <c r="F198" s="6"/>
      <c r="G198" s="6"/>
      <c r="H198" s="6"/>
      <c r="I198" s="6"/>
      <c r="J198" s="6"/>
    </row>
    <row r="199" spans="1:10" ht="13.5" customHeight="1" x14ac:dyDescent="0.15">
      <c r="A199" s="6"/>
      <c r="B199" s="6"/>
      <c r="C199" s="6"/>
      <c r="D199" s="6"/>
      <c r="E199" s="6"/>
      <c r="F199" s="6"/>
      <c r="G199" s="6"/>
      <c r="H199" s="6"/>
      <c r="I199" s="6"/>
      <c r="J199" s="6"/>
    </row>
    <row r="200" spans="1:10" ht="13.5" customHeight="1" x14ac:dyDescent="0.15">
      <c r="A200" s="6"/>
      <c r="B200" s="6"/>
      <c r="C200" s="6"/>
      <c r="D200" s="6"/>
      <c r="E200" s="6"/>
      <c r="F200" s="6"/>
      <c r="G200" s="6"/>
      <c r="H200" s="6"/>
      <c r="I200" s="6"/>
      <c r="J200" s="6"/>
    </row>
    <row r="201" spans="1:10" ht="13.5" customHeight="1" x14ac:dyDescent="0.15">
      <c r="A201" s="6"/>
      <c r="B201" s="6"/>
      <c r="C201" s="6"/>
      <c r="D201" s="6"/>
      <c r="E201" s="6"/>
      <c r="F201" s="6"/>
      <c r="G201" s="6"/>
      <c r="H201" s="6"/>
      <c r="I201" s="6"/>
      <c r="J201" s="6"/>
    </row>
    <row r="202" spans="1:10" ht="13.5" customHeight="1" x14ac:dyDescent="0.15">
      <c r="A202" s="6"/>
      <c r="B202" s="6"/>
      <c r="C202" s="6"/>
      <c r="D202" s="6"/>
      <c r="E202" s="6"/>
      <c r="F202" s="6"/>
      <c r="G202" s="6"/>
      <c r="H202" s="6"/>
      <c r="I202" s="6"/>
      <c r="J202" s="6"/>
    </row>
    <row r="203" spans="1:10" ht="13.5" customHeight="1" x14ac:dyDescent="0.15">
      <c r="A203" s="6"/>
      <c r="B203" s="6"/>
      <c r="C203" s="6"/>
      <c r="D203" s="6"/>
      <c r="E203" s="6"/>
      <c r="F203" s="6"/>
      <c r="G203" s="6"/>
      <c r="H203" s="6"/>
      <c r="I203" s="6"/>
      <c r="J203" s="6"/>
    </row>
    <row r="204" spans="1:10" ht="13.5" customHeight="1" x14ac:dyDescent="0.15">
      <c r="A204" s="6"/>
      <c r="B204" s="6"/>
      <c r="C204" s="6"/>
      <c r="D204" s="6"/>
      <c r="E204" s="6"/>
      <c r="F204" s="6"/>
      <c r="G204" s="6"/>
      <c r="H204" s="6"/>
      <c r="I204" s="6"/>
      <c r="J204" s="6"/>
    </row>
    <row r="205" spans="1:10" ht="13.5" customHeight="1" x14ac:dyDescent="0.15">
      <c r="A205" s="6"/>
      <c r="B205" s="6"/>
      <c r="C205" s="6"/>
      <c r="D205" s="6"/>
      <c r="E205" s="6"/>
      <c r="F205" s="6"/>
      <c r="G205" s="6"/>
      <c r="H205" s="6"/>
      <c r="I205" s="6"/>
      <c r="J205" s="6"/>
    </row>
    <row r="206" spans="1:10" ht="13.5" customHeight="1" x14ac:dyDescent="0.15">
      <c r="A206" s="6"/>
      <c r="B206" s="6"/>
      <c r="C206" s="6"/>
      <c r="D206" s="6"/>
      <c r="E206" s="6"/>
      <c r="F206" s="6"/>
      <c r="G206" s="6"/>
      <c r="H206" s="6"/>
      <c r="I206" s="6"/>
      <c r="J206" s="6"/>
    </row>
    <row r="207" spans="1:10" ht="13.5" customHeight="1" x14ac:dyDescent="0.15">
      <c r="A207" s="6"/>
      <c r="B207" s="6"/>
      <c r="C207" s="6"/>
      <c r="D207" s="6"/>
      <c r="E207" s="6"/>
      <c r="F207" s="6"/>
      <c r="G207" s="6"/>
      <c r="H207" s="6"/>
      <c r="I207" s="6"/>
      <c r="J207" s="6"/>
    </row>
    <row r="208" spans="1:10" ht="13.5" customHeight="1" x14ac:dyDescent="0.15">
      <c r="A208" s="6"/>
      <c r="B208" s="6"/>
      <c r="C208" s="6"/>
      <c r="D208" s="6"/>
      <c r="E208" s="6"/>
      <c r="F208" s="6"/>
      <c r="G208" s="6"/>
      <c r="H208" s="6"/>
      <c r="I208" s="6"/>
      <c r="J208" s="6"/>
    </row>
    <row r="209" spans="1:10" ht="13.5" customHeight="1" x14ac:dyDescent="0.15">
      <c r="A209" s="6"/>
      <c r="B209" s="6"/>
      <c r="C209" s="6"/>
      <c r="D209" s="6"/>
      <c r="E209" s="6"/>
      <c r="F209" s="6"/>
      <c r="G209" s="6"/>
      <c r="H209" s="6"/>
      <c r="I209" s="6"/>
      <c r="J209" s="6"/>
    </row>
    <row r="210" spans="1:10" ht="13.5" customHeight="1" x14ac:dyDescent="0.15">
      <c r="A210" s="6"/>
      <c r="B210" s="6"/>
      <c r="C210" s="6"/>
      <c r="D210" s="6"/>
      <c r="E210" s="6"/>
      <c r="F210" s="6"/>
      <c r="G210" s="6"/>
      <c r="H210" s="6"/>
      <c r="I210" s="6"/>
      <c r="J210" s="6"/>
    </row>
    <row r="211" spans="1:10" ht="13.5" customHeight="1" x14ac:dyDescent="0.15">
      <c r="A211" s="6"/>
      <c r="B211" s="6"/>
      <c r="C211" s="6"/>
      <c r="D211" s="6"/>
      <c r="E211" s="6"/>
      <c r="F211" s="6"/>
      <c r="G211" s="6"/>
      <c r="H211" s="6"/>
      <c r="I211" s="6"/>
      <c r="J211" s="6"/>
    </row>
    <row r="212" spans="1:10" ht="13.5" customHeight="1" x14ac:dyDescent="0.15">
      <c r="A212" s="6"/>
      <c r="B212" s="6"/>
      <c r="C212" s="6"/>
      <c r="D212" s="6"/>
      <c r="E212" s="6"/>
      <c r="F212" s="6"/>
      <c r="G212" s="6"/>
      <c r="H212" s="6"/>
      <c r="I212" s="6"/>
      <c r="J212" s="6"/>
    </row>
  </sheetData>
  <pageMargins left="0.7" right="0.7" top="0.75" bottom="0.75" header="0.3" footer="0.3"/>
  <pageSetup orientation="portrait"/>
  <headerFooter>
    <oddFooter>&amp;C&amp;"Helvetica,Regular"&amp;12&amp;K000000&amp;P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212"/>
  <sheetViews>
    <sheetView showGridLines="0" workbookViewId="0"/>
  </sheetViews>
  <sheetFormatPr defaultColWidth="9.625" defaultRowHeight="12.75" customHeight="1" x14ac:dyDescent="0.15"/>
  <cols>
    <col min="1" max="1" width="8.375" style="7" customWidth="1"/>
    <col min="2" max="2" width="65.875" style="7" customWidth="1"/>
    <col min="3" max="3" width="9.5" style="7" customWidth="1"/>
    <col min="4" max="5" width="22.5" style="7" customWidth="1"/>
    <col min="6" max="6" width="9.875" style="7" customWidth="1"/>
    <col min="7" max="7" width="9.625" style="7" customWidth="1"/>
    <col min="8" max="8" width="8.875" style="7" customWidth="1"/>
    <col min="9" max="9" width="68.625" style="7" customWidth="1"/>
    <col min="10" max="10" width="9.375" style="7" customWidth="1"/>
    <col min="11" max="12" width="10.375" style="7" customWidth="1"/>
    <col min="13" max="13" width="12.625" style="7" customWidth="1"/>
    <col min="14" max="14" width="1.625" style="7" customWidth="1"/>
    <col min="15" max="15" width="12.625" style="7" customWidth="1"/>
    <col min="16" max="16" width="1.625" style="7" customWidth="1"/>
    <col min="17" max="17" width="15.625" style="7" customWidth="1"/>
    <col min="18" max="18" width="36.875" style="7" customWidth="1"/>
    <col min="19" max="21" width="10.625" style="7" customWidth="1"/>
    <col min="22" max="22" width="3.375" style="7" customWidth="1"/>
    <col min="23" max="23" width="11.875" style="7" customWidth="1"/>
    <col min="24" max="32" width="15.625" style="7" customWidth="1"/>
    <col min="33" max="33" width="12.625" style="7" customWidth="1"/>
    <col min="34" max="34" width="1.625" style="7" customWidth="1"/>
    <col min="35" max="39" width="9.625" style="7" customWidth="1"/>
    <col min="40" max="16384" width="9.625" style="7"/>
  </cols>
  <sheetData>
    <row r="1" spans="1:38" ht="17.100000000000001" customHeight="1" x14ac:dyDescent="0.2">
      <c r="A1" s="8"/>
      <c r="B1" s="9" t="s">
        <v>7</v>
      </c>
      <c r="C1" s="10" t="s">
        <v>8</v>
      </c>
      <c r="D1" s="11" t="s">
        <v>7</v>
      </c>
      <c r="E1" s="12" t="s">
        <v>9</v>
      </c>
      <c r="F1" s="13"/>
      <c r="G1" s="14"/>
      <c r="H1" s="14"/>
      <c r="I1" s="14"/>
      <c r="J1" s="15" t="str">
        <f>C1</f>
        <v xml:space="preserve">Country: </v>
      </c>
      <c r="K1" s="15" t="str">
        <f>D1</f>
        <v xml:space="preserve"> </v>
      </c>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6"/>
    </row>
    <row r="2" spans="1:38" ht="17.100000000000001" customHeight="1" x14ac:dyDescent="0.2">
      <c r="A2" s="17"/>
      <c r="B2" s="18" t="s">
        <v>7</v>
      </c>
      <c r="C2" s="980" t="s">
        <v>10</v>
      </c>
      <c r="D2" s="981"/>
      <c r="E2" s="21"/>
      <c r="F2" s="17"/>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3"/>
    </row>
    <row r="3" spans="1:38" ht="17.100000000000001" customHeight="1" x14ac:dyDescent="0.2">
      <c r="A3" s="17"/>
      <c r="B3" s="18" t="s">
        <v>7</v>
      </c>
      <c r="C3" s="980" t="s">
        <v>7</v>
      </c>
      <c r="D3" s="981"/>
      <c r="E3" s="982"/>
      <c r="F3" s="17"/>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3"/>
    </row>
    <row r="4" spans="1:38" ht="17.100000000000001" customHeight="1" x14ac:dyDescent="0.2">
      <c r="A4" s="17"/>
      <c r="B4" s="24"/>
      <c r="C4" s="19" t="s">
        <v>11</v>
      </c>
      <c r="D4" s="20"/>
      <c r="E4" s="21"/>
      <c r="F4" s="17"/>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3"/>
    </row>
    <row r="5" spans="1:38" ht="17.100000000000001" customHeight="1" x14ac:dyDescent="0.15">
      <c r="A5" s="990" t="s">
        <v>12</v>
      </c>
      <c r="B5" s="991"/>
      <c r="C5" s="980" t="s">
        <v>7</v>
      </c>
      <c r="D5" s="981"/>
      <c r="E5" s="982"/>
      <c r="F5" s="17"/>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3"/>
    </row>
    <row r="6" spans="1:38" ht="17.100000000000001" customHeight="1" x14ac:dyDescent="0.3">
      <c r="A6" s="992"/>
      <c r="B6" s="991"/>
      <c r="C6" s="25"/>
      <c r="D6" s="20"/>
      <c r="E6" s="21"/>
      <c r="F6" s="17"/>
      <c r="G6" s="22"/>
      <c r="H6" s="22"/>
      <c r="I6" s="22"/>
      <c r="J6" s="22"/>
      <c r="K6" s="22"/>
      <c r="L6" s="22"/>
      <c r="M6" s="22"/>
      <c r="N6" s="22"/>
      <c r="O6" s="22"/>
      <c r="P6" s="22"/>
      <c r="Q6" s="26" t="s">
        <v>13</v>
      </c>
      <c r="R6" s="27"/>
      <c r="S6" s="27"/>
      <c r="T6" s="27"/>
      <c r="U6" s="27"/>
      <c r="V6" s="27"/>
      <c r="W6" s="27"/>
      <c r="X6" s="27"/>
      <c r="Y6" s="27"/>
      <c r="Z6" s="27"/>
      <c r="AA6" s="27"/>
      <c r="AB6" s="27"/>
      <c r="AC6" s="27"/>
      <c r="AD6" s="22"/>
      <c r="AE6" s="22"/>
      <c r="AF6" s="22"/>
      <c r="AG6" s="22"/>
      <c r="AH6" s="22"/>
      <c r="AI6" s="22"/>
      <c r="AJ6" s="22"/>
      <c r="AK6" s="22"/>
      <c r="AL6" s="23"/>
    </row>
    <row r="7" spans="1:38" ht="16.5" customHeight="1" x14ac:dyDescent="0.2">
      <c r="A7" s="993" t="s">
        <v>14</v>
      </c>
      <c r="B7" s="994"/>
      <c r="C7" s="19" t="s">
        <v>15</v>
      </c>
      <c r="D7" s="28"/>
      <c r="E7" s="29" t="s">
        <v>16</v>
      </c>
      <c r="F7" s="17"/>
      <c r="G7" s="22"/>
      <c r="H7" s="22"/>
      <c r="I7" s="983" t="s">
        <v>17</v>
      </c>
      <c r="J7" s="22"/>
      <c r="K7" s="978" t="s">
        <v>18</v>
      </c>
      <c r="L7" s="979"/>
      <c r="M7" s="22"/>
      <c r="N7" s="22"/>
      <c r="O7" s="22"/>
      <c r="P7" s="22"/>
      <c r="Q7" s="27"/>
      <c r="R7" s="27"/>
      <c r="S7" s="27"/>
      <c r="T7" s="27"/>
      <c r="U7" s="27"/>
      <c r="V7" s="27"/>
      <c r="W7" s="27"/>
      <c r="X7" s="27"/>
      <c r="Y7" s="27"/>
      <c r="Z7" s="27"/>
      <c r="AA7" s="27"/>
      <c r="AB7" s="27"/>
      <c r="AC7" s="27"/>
      <c r="AD7" s="22"/>
      <c r="AE7" s="22"/>
      <c r="AF7" s="22"/>
      <c r="AG7" s="22"/>
      <c r="AH7" s="22"/>
      <c r="AI7" s="22"/>
      <c r="AJ7" s="22"/>
      <c r="AK7" s="22"/>
      <c r="AL7" s="23"/>
    </row>
    <row r="8" spans="1:38" ht="19.5" customHeight="1" x14ac:dyDescent="0.2">
      <c r="A8" s="993" t="s">
        <v>19</v>
      </c>
      <c r="B8" s="994"/>
      <c r="C8" s="19" t="s">
        <v>20</v>
      </c>
      <c r="D8" s="30" t="s">
        <v>7</v>
      </c>
      <c r="E8" s="21"/>
      <c r="F8" s="17"/>
      <c r="G8" s="22"/>
      <c r="H8" s="22"/>
      <c r="I8" s="984"/>
      <c r="J8" s="22"/>
      <c r="K8" s="979"/>
      <c r="L8" s="979"/>
      <c r="M8" s="22"/>
      <c r="N8" s="22"/>
      <c r="O8" s="22"/>
      <c r="P8" s="22"/>
      <c r="Q8" s="31" t="s">
        <v>21</v>
      </c>
      <c r="R8" s="27"/>
      <c r="S8" s="27"/>
      <c r="T8" s="27"/>
      <c r="U8" s="27"/>
      <c r="V8" s="27"/>
      <c r="W8" s="975"/>
      <c r="X8" s="975"/>
      <c r="Y8" s="975"/>
      <c r="Z8" s="27"/>
      <c r="AA8" s="27"/>
      <c r="AB8" s="27"/>
      <c r="AC8" s="27"/>
      <c r="AD8" s="22"/>
      <c r="AE8" s="22"/>
      <c r="AF8" s="22"/>
      <c r="AG8" s="22"/>
      <c r="AH8" s="22"/>
      <c r="AI8" s="22"/>
      <c r="AJ8" s="22"/>
      <c r="AK8" s="22"/>
      <c r="AL8" s="23"/>
    </row>
    <row r="9" spans="1:38" ht="8.1" customHeight="1" x14ac:dyDescent="0.2">
      <c r="A9" s="32"/>
      <c r="B9" s="33"/>
      <c r="C9" s="20"/>
      <c r="D9" s="34">
        <v>51</v>
      </c>
      <c r="E9" s="35">
        <v>51</v>
      </c>
      <c r="F9" s="17"/>
      <c r="G9" s="22"/>
      <c r="H9" s="36" t="s">
        <v>7</v>
      </c>
      <c r="I9" s="37"/>
      <c r="J9" s="38" t="s">
        <v>7</v>
      </c>
      <c r="K9" s="33"/>
      <c r="L9" s="33"/>
      <c r="M9" s="22"/>
      <c r="N9" s="22"/>
      <c r="O9" s="22"/>
      <c r="P9" s="22"/>
      <c r="Q9" s="27"/>
      <c r="R9" s="27"/>
      <c r="S9" s="27"/>
      <c r="T9" s="27"/>
      <c r="U9" s="27"/>
      <c r="V9" s="39"/>
      <c r="W9" s="975"/>
      <c r="X9" s="975"/>
      <c r="Y9" s="975"/>
      <c r="Z9" s="27"/>
      <c r="AA9" s="27"/>
      <c r="AB9" s="27"/>
      <c r="AC9" s="27"/>
      <c r="AD9" s="22"/>
      <c r="AE9" s="22"/>
      <c r="AF9" s="22"/>
      <c r="AG9" s="22"/>
      <c r="AH9" s="22"/>
      <c r="AI9" s="22"/>
      <c r="AJ9" s="22"/>
      <c r="AK9" s="22"/>
      <c r="AL9" s="23"/>
    </row>
    <row r="10" spans="1:38" ht="12.75" customHeight="1" x14ac:dyDescent="0.2">
      <c r="A10" s="40" t="s">
        <v>22</v>
      </c>
      <c r="B10" s="41" t="s">
        <v>22</v>
      </c>
      <c r="C10" s="988" t="s">
        <v>23</v>
      </c>
      <c r="D10" s="42">
        <v>2019</v>
      </c>
      <c r="E10" s="43">
        <f>D10+1</f>
        <v>2020</v>
      </c>
      <c r="F10" s="17"/>
      <c r="G10" s="44"/>
      <c r="H10" s="45" t="s">
        <v>22</v>
      </c>
      <c r="I10" s="41" t="str">
        <f>B10</f>
        <v>Product</v>
      </c>
      <c r="J10" s="45" t="str">
        <f>C10</f>
        <v>Unit</v>
      </c>
      <c r="K10" s="46">
        <f>D10</f>
        <v>2019</v>
      </c>
      <c r="L10" s="46">
        <f>E10</f>
        <v>2020</v>
      </c>
      <c r="M10" s="47"/>
      <c r="N10" s="22"/>
      <c r="O10" s="22"/>
      <c r="P10" s="22"/>
      <c r="Q10" s="27"/>
      <c r="R10" s="27"/>
      <c r="S10" s="48">
        <f>D10</f>
        <v>2019</v>
      </c>
      <c r="T10" s="48">
        <f>E10</f>
        <v>2020</v>
      </c>
      <c r="U10" s="49" t="s">
        <v>24</v>
      </c>
      <c r="V10" s="39"/>
      <c r="W10" s="50" t="s">
        <v>25</v>
      </c>
      <c r="X10" s="51"/>
      <c r="Y10" s="51"/>
      <c r="Z10" s="27"/>
      <c r="AA10" s="22"/>
      <c r="AB10" s="27"/>
      <c r="AC10" s="27"/>
      <c r="AD10" s="22"/>
      <c r="AE10" s="22"/>
      <c r="AF10" s="22"/>
      <c r="AG10" s="22"/>
      <c r="AH10" s="22"/>
      <c r="AI10" s="22"/>
      <c r="AJ10" s="22"/>
      <c r="AK10" s="22"/>
      <c r="AL10" s="23"/>
    </row>
    <row r="11" spans="1:38" ht="12.75" customHeight="1" x14ac:dyDescent="0.2">
      <c r="A11" s="52" t="s">
        <v>26</v>
      </c>
      <c r="B11" s="53"/>
      <c r="C11" s="989"/>
      <c r="D11" s="54" t="s">
        <v>27</v>
      </c>
      <c r="E11" s="55" t="s">
        <v>27</v>
      </c>
      <c r="F11" s="17"/>
      <c r="G11" s="44"/>
      <c r="H11" s="56" t="s">
        <v>26</v>
      </c>
      <c r="I11" s="57"/>
      <c r="J11" s="58"/>
      <c r="K11" s="59" t="str">
        <f>D11</f>
        <v>Quantity</v>
      </c>
      <c r="L11" s="59" t="str">
        <f>E11</f>
        <v>Quantity</v>
      </c>
      <c r="M11" s="47"/>
      <c r="N11" s="22"/>
      <c r="O11" s="22"/>
      <c r="P11" s="22"/>
      <c r="Q11" s="976" t="s">
        <v>28</v>
      </c>
      <c r="R11" s="60" t="s">
        <v>29</v>
      </c>
      <c r="S11" s="61">
        <v>21745</v>
      </c>
      <c r="T11" s="61">
        <v>0</v>
      </c>
      <c r="U11" s="62">
        <v>-1</v>
      </c>
      <c r="V11" s="63"/>
      <c r="W11" s="31" t="s">
        <v>30</v>
      </c>
      <c r="X11" s="51"/>
      <c r="Y11" s="51"/>
      <c r="Z11" s="27"/>
      <c r="AA11" s="22"/>
      <c r="AB11" s="27"/>
      <c r="AC11" s="27"/>
      <c r="AD11" s="22"/>
      <c r="AE11" s="22"/>
      <c r="AF11" s="22"/>
      <c r="AG11" s="22"/>
      <c r="AH11" s="22"/>
      <c r="AI11" s="22"/>
      <c r="AJ11" s="22"/>
      <c r="AK11" s="22"/>
      <c r="AL11" s="23"/>
    </row>
    <row r="12" spans="1:38" ht="12.75" customHeight="1" x14ac:dyDescent="0.2">
      <c r="A12" s="985" t="s">
        <v>31</v>
      </c>
      <c r="B12" s="986"/>
      <c r="C12" s="986"/>
      <c r="D12" s="986"/>
      <c r="E12" s="987"/>
      <c r="F12" s="17"/>
      <c r="G12" s="44"/>
      <c r="H12" s="64"/>
      <c r="I12" s="65" t="str">
        <f>A12</f>
        <v>REMOVALS OF ROUNDWOOD (WOOD IN THE ROUGH)</v>
      </c>
      <c r="J12" s="66"/>
      <c r="K12" s="66"/>
      <c r="L12" s="66"/>
      <c r="M12" s="47"/>
      <c r="N12" s="22"/>
      <c r="O12" s="22"/>
      <c r="P12" s="22"/>
      <c r="Q12" s="977"/>
      <c r="R12" s="67" t="s">
        <v>32</v>
      </c>
      <c r="S12" s="68">
        <v>1524.25</v>
      </c>
      <c r="T12" s="68">
        <v>0</v>
      </c>
      <c r="U12" s="69">
        <v>-1</v>
      </c>
      <c r="V12" s="70"/>
      <c r="W12" s="31" t="s">
        <v>33</v>
      </c>
      <c r="X12" s="22"/>
      <c r="Y12" s="71"/>
      <c r="Z12" s="71"/>
      <c r="AA12" s="22"/>
      <c r="AB12" s="71"/>
      <c r="AC12" s="71"/>
      <c r="AD12" s="22"/>
      <c r="AE12" s="22"/>
      <c r="AF12" s="22"/>
      <c r="AG12" s="22"/>
      <c r="AH12" s="22"/>
      <c r="AI12" s="22"/>
      <c r="AJ12" s="22"/>
      <c r="AK12" s="22"/>
      <c r="AL12" s="23"/>
    </row>
    <row r="13" spans="1:38" ht="12.75" customHeight="1" x14ac:dyDescent="0.2">
      <c r="A13" s="72" t="s">
        <v>34</v>
      </c>
      <c r="B13" s="73" t="s">
        <v>35</v>
      </c>
      <c r="C13" s="74" t="s">
        <v>36</v>
      </c>
      <c r="D13" s="75">
        <v>28350</v>
      </c>
      <c r="E13" s="76"/>
      <c r="F13" s="17"/>
      <c r="G13" s="44"/>
      <c r="H13" s="77" t="str">
        <f t="shared" ref="H13:H29" si="0">A13</f>
        <v>1</v>
      </c>
      <c r="I13" s="78" t="str">
        <f t="shared" ref="I13:I29" si="1">B13</f>
        <v>ROUNDWOOD (WOOD IN THE ROUGH)</v>
      </c>
      <c r="J13" s="79" t="s">
        <v>36</v>
      </c>
      <c r="K13" s="80">
        <f>D13-(D14+D17)</f>
        <v>-6</v>
      </c>
      <c r="L13" s="80">
        <f>E13-(E14+E17)</f>
        <v>-30148</v>
      </c>
      <c r="M13" s="47"/>
      <c r="N13" s="22"/>
      <c r="O13" s="22"/>
      <c r="P13" s="22"/>
      <c r="Q13" s="81" t="s">
        <v>37</v>
      </c>
      <c r="R13" s="82" t="s">
        <v>38</v>
      </c>
      <c r="S13" s="61">
        <v>20</v>
      </c>
      <c r="T13" s="61">
        <v>0</v>
      </c>
      <c r="U13" s="62">
        <v>-1</v>
      </c>
      <c r="V13" s="83"/>
      <c r="W13" s="84">
        <v>2.4</v>
      </c>
      <c r="X13" s="71"/>
      <c r="Y13" s="71"/>
      <c r="Z13" s="71"/>
      <c r="AA13" s="22"/>
      <c r="AB13" s="71"/>
      <c r="AC13" s="71"/>
      <c r="AD13" s="22"/>
      <c r="AE13" s="22"/>
      <c r="AF13" s="22"/>
      <c r="AG13" s="22"/>
      <c r="AH13" s="22"/>
      <c r="AI13" s="22"/>
      <c r="AJ13" s="22"/>
      <c r="AK13" s="22"/>
      <c r="AL13" s="23"/>
    </row>
    <row r="14" spans="1:38" ht="14.25" customHeight="1" x14ac:dyDescent="0.2">
      <c r="A14" s="85" t="s">
        <v>39</v>
      </c>
      <c r="B14" s="77" t="s">
        <v>40</v>
      </c>
      <c r="C14" s="79" t="s">
        <v>36</v>
      </c>
      <c r="D14" s="86">
        <v>5750</v>
      </c>
      <c r="E14" s="87">
        <v>5397</v>
      </c>
      <c r="F14" s="17"/>
      <c r="G14" s="44"/>
      <c r="H14" s="88" t="str">
        <f t="shared" si="0"/>
        <v>1.1</v>
      </c>
      <c r="I14" s="77" t="str">
        <f t="shared" si="1"/>
        <v>WOOD FUEL (INCLUDING WOOD FOR CHARCOAL)</v>
      </c>
      <c r="J14" s="79" t="s">
        <v>36</v>
      </c>
      <c r="K14" s="89">
        <f>D14-(D15+D16)</f>
        <v>0</v>
      </c>
      <c r="L14" s="89">
        <f>E14-(E15+E16)</f>
        <v>0</v>
      </c>
      <c r="M14" s="47"/>
      <c r="N14" s="22"/>
      <c r="O14" s="22"/>
      <c r="P14" s="22"/>
      <c r="Q14" s="90"/>
      <c r="R14" s="60" t="s">
        <v>41</v>
      </c>
      <c r="S14" s="91">
        <v>8205</v>
      </c>
      <c r="T14" s="31" t="s">
        <v>42</v>
      </c>
      <c r="U14" s="31" t="s">
        <v>43</v>
      </c>
      <c r="V14" s="92"/>
      <c r="W14" s="84">
        <v>1</v>
      </c>
      <c r="X14" s="71"/>
      <c r="Y14" s="22"/>
      <c r="Z14" s="27"/>
      <c r="AA14" s="22"/>
      <c r="AB14" s="27"/>
      <c r="AC14" s="27"/>
      <c r="AD14" s="22"/>
      <c r="AE14" s="22"/>
      <c r="AF14" s="22"/>
      <c r="AG14" s="22"/>
      <c r="AH14" s="22"/>
      <c r="AI14" s="22"/>
      <c r="AJ14" s="22"/>
      <c r="AK14" s="22"/>
      <c r="AL14" s="23"/>
    </row>
    <row r="15" spans="1:38" ht="14.25" customHeight="1" x14ac:dyDescent="0.2">
      <c r="A15" s="85" t="s">
        <v>44</v>
      </c>
      <c r="B15" s="88" t="s">
        <v>45</v>
      </c>
      <c r="C15" s="79" t="s">
        <v>36</v>
      </c>
      <c r="D15" s="86">
        <v>2450</v>
      </c>
      <c r="E15" s="87">
        <v>2330</v>
      </c>
      <c r="F15" s="17"/>
      <c r="G15" s="44"/>
      <c r="H15" s="88" t="str">
        <f t="shared" si="0"/>
        <v>1.1.C</v>
      </c>
      <c r="I15" s="88" t="str">
        <f t="shared" si="1"/>
        <v>Coniferous</v>
      </c>
      <c r="J15" s="79" t="s">
        <v>36</v>
      </c>
      <c r="K15" s="93"/>
      <c r="L15" s="93"/>
      <c r="M15" s="47"/>
      <c r="N15" s="22"/>
      <c r="O15" s="22"/>
      <c r="P15" s="22"/>
      <c r="Q15" s="90"/>
      <c r="R15" s="60" t="s">
        <v>46</v>
      </c>
      <c r="S15" s="91">
        <v>74</v>
      </c>
      <c r="T15" s="31" t="s">
        <v>42</v>
      </c>
      <c r="U15" s="31" t="s">
        <v>43</v>
      </c>
      <c r="V15" s="92"/>
      <c r="W15" s="84">
        <v>1</v>
      </c>
      <c r="X15" s="22"/>
      <c r="Y15" s="22"/>
      <c r="Z15" s="27"/>
      <c r="AA15" s="22"/>
      <c r="AB15" s="27"/>
      <c r="AC15" s="27"/>
      <c r="AD15" s="22"/>
      <c r="AE15" s="22"/>
      <c r="AF15" s="22"/>
      <c r="AG15" s="22"/>
      <c r="AH15" s="22"/>
      <c r="AI15" s="22"/>
      <c r="AJ15" s="22"/>
      <c r="AK15" s="22"/>
      <c r="AL15" s="23"/>
    </row>
    <row r="16" spans="1:38" ht="14.25" customHeight="1" x14ac:dyDescent="0.2">
      <c r="A16" s="85" t="s">
        <v>47</v>
      </c>
      <c r="B16" s="94" t="s">
        <v>48</v>
      </c>
      <c r="C16" s="79" t="s">
        <v>36</v>
      </c>
      <c r="D16" s="86">
        <v>3300</v>
      </c>
      <c r="E16" s="87">
        <v>3067</v>
      </c>
      <c r="F16" s="17"/>
      <c r="G16" s="44"/>
      <c r="H16" s="88" t="str">
        <f t="shared" si="0"/>
        <v>1.1.NC</v>
      </c>
      <c r="I16" s="94" t="str">
        <f t="shared" si="1"/>
        <v>Non-Coniferous</v>
      </c>
      <c r="J16" s="79" t="s">
        <v>36</v>
      </c>
      <c r="K16" s="58"/>
      <c r="L16" s="58"/>
      <c r="M16" s="47"/>
      <c r="N16" s="22"/>
      <c r="O16" s="22"/>
      <c r="P16" s="22"/>
      <c r="Q16" s="90"/>
      <c r="R16" s="60" t="s">
        <v>49</v>
      </c>
      <c r="S16" s="91">
        <v>112</v>
      </c>
      <c r="T16" s="31" t="s">
        <v>42</v>
      </c>
      <c r="U16" s="31" t="s">
        <v>43</v>
      </c>
      <c r="V16" s="92"/>
      <c r="W16" s="84">
        <v>1</v>
      </c>
      <c r="X16" s="22"/>
      <c r="Y16" s="71"/>
      <c r="Z16" s="27"/>
      <c r="AA16" s="22"/>
      <c r="AB16" s="27"/>
      <c r="AC16" s="27"/>
      <c r="AD16" s="22"/>
      <c r="AE16" s="22"/>
      <c r="AF16" s="22"/>
      <c r="AG16" s="22"/>
      <c r="AH16" s="22"/>
      <c r="AI16" s="22"/>
      <c r="AJ16" s="22"/>
      <c r="AK16" s="22"/>
      <c r="AL16" s="23"/>
    </row>
    <row r="17" spans="1:38" ht="14.25" customHeight="1" x14ac:dyDescent="0.2">
      <c r="A17" s="85" t="s">
        <v>50</v>
      </c>
      <c r="B17" s="77" t="s">
        <v>51</v>
      </c>
      <c r="C17" s="79" t="s">
        <v>36</v>
      </c>
      <c r="D17" s="86">
        <v>22606</v>
      </c>
      <c r="E17" s="87">
        <v>24751</v>
      </c>
      <c r="F17" s="17"/>
      <c r="G17" s="44"/>
      <c r="H17" s="88" t="str">
        <f t="shared" si="0"/>
        <v>1.2</v>
      </c>
      <c r="I17" s="77" t="str">
        <f t="shared" si="1"/>
        <v>INDUSTRIAL ROUNDWOOD</v>
      </c>
      <c r="J17" s="79" t="s">
        <v>36</v>
      </c>
      <c r="K17" s="89">
        <f>D17-(D18+D19)</f>
        <v>6</v>
      </c>
      <c r="L17" s="89">
        <f>E17-(E18+E19)</f>
        <v>8</v>
      </c>
      <c r="M17" s="47"/>
      <c r="N17" s="22"/>
      <c r="O17" s="22"/>
      <c r="P17" s="22"/>
      <c r="Q17" s="90"/>
      <c r="R17" s="60" t="s">
        <v>52</v>
      </c>
      <c r="S17" s="91">
        <v>4430</v>
      </c>
      <c r="T17" s="31" t="s">
        <v>43</v>
      </c>
      <c r="U17" s="31" t="s">
        <v>43</v>
      </c>
      <c r="V17" s="92"/>
      <c r="W17" s="84">
        <v>1.58</v>
      </c>
      <c r="X17" s="71"/>
      <c r="Y17" s="71"/>
      <c r="Z17" s="27"/>
      <c r="AA17" s="22"/>
      <c r="AB17" s="27"/>
      <c r="AC17" s="27"/>
      <c r="AD17" s="22"/>
      <c r="AE17" s="22"/>
      <c r="AF17" s="22"/>
      <c r="AG17" s="22"/>
      <c r="AH17" s="22"/>
      <c r="AI17" s="22"/>
      <c r="AJ17" s="22"/>
      <c r="AK17" s="22"/>
      <c r="AL17" s="23"/>
    </row>
    <row r="18" spans="1:38" ht="14.25" customHeight="1" x14ac:dyDescent="0.2">
      <c r="A18" s="85" t="s">
        <v>53</v>
      </c>
      <c r="B18" s="88" t="s">
        <v>45</v>
      </c>
      <c r="C18" s="79" t="s">
        <v>36</v>
      </c>
      <c r="D18" s="86">
        <v>15000</v>
      </c>
      <c r="E18" s="87">
        <v>16400</v>
      </c>
      <c r="F18" s="17"/>
      <c r="G18" s="44"/>
      <c r="H18" s="88" t="str">
        <f t="shared" si="0"/>
        <v>1.2.C</v>
      </c>
      <c r="I18" s="88" t="str">
        <f t="shared" si="1"/>
        <v>Coniferous</v>
      </c>
      <c r="J18" s="79" t="s">
        <v>36</v>
      </c>
      <c r="K18" s="95">
        <f>D18-(D22+D25+D28)</f>
        <v>-30</v>
      </c>
      <c r="L18" s="95">
        <f>E18-(E22+E25+E28)</f>
        <v>870</v>
      </c>
      <c r="M18" s="47"/>
      <c r="N18" s="22"/>
      <c r="O18" s="22"/>
      <c r="P18" s="22"/>
      <c r="Q18" s="90"/>
      <c r="R18" s="60" t="s">
        <v>54</v>
      </c>
      <c r="S18" s="91">
        <v>4970</v>
      </c>
      <c r="T18" s="31" t="s">
        <v>43</v>
      </c>
      <c r="U18" s="31" t="s">
        <v>43</v>
      </c>
      <c r="V18" s="92"/>
      <c r="W18" s="84">
        <v>1.8</v>
      </c>
      <c r="X18" s="71"/>
      <c r="Y18" s="27"/>
      <c r="Z18" s="27"/>
      <c r="AA18" s="22"/>
      <c r="AB18" s="27"/>
      <c r="AC18" s="27"/>
      <c r="AD18" s="22"/>
      <c r="AE18" s="22"/>
      <c r="AF18" s="22"/>
      <c r="AG18" s="22"/>
      <c r="AH18" s="22"/>
      <c r="AI18" s="22"/>
      <c r="AJ18" s="22"/>
      <c r="AK18" s="22"/>
      <c r="AL18" s="23"/>
    </row>
    <row r="19" spans="1:38" ht="14.25" customHeight="1" x14ac:dyDescent="0.2">
      <c r="A19" s="85" t="s">
        <v>55</v>
      </c>
      <c r="B19" s="88" t="s">
        <v>48</v>
      </c>
      <c r="C19" s="79" t="s">
        <v>36</v>
      </c>
      <c r="D19" s="86">
        <v>7600</v>
      </c>
      <c r="E19" s="87">
        <v>8343</v>
      </c>
      <c r="F19" s="17"/>
      <c r="G19" s="44"/>
      <c r="H19" s="88" t="str">
        <f t="shared" si="0"/>
        <v>1.2.NC</v>
      </c>
      <c r="I19" s="88" t="str">
        <f t="shared" si="1"/>
        <v>Non-Coniferous</v>
      </c>
      <c r="J19" s="79" t="s">
        <v>36</v>
      </c>
      <c r="K19" s="95">
        <f>D19-(D23+D26+D29)</f>
        <v>-70</v>
      </c>
      <c r="L19" s="95">
        <f>E19-(E23+E26+E29)</f>
        <v>567</v>
      </c>
      <c r="M19" s="47"/>
      <c r="N19" s="22"/>
      <c r="O19" s="22"/>
      <c r="P19" s="22"/>
      <c r="Q19" s="90"/>
      <c r="R19" s="60" t="s">
        <v>56</v>
      </c>
      <c r="S19" s="31" t="s">
        <v>43</v>
      </c>
      <c r="T19" s="31" t="s">
        <v>43</v>
      </c>
      <c r="U19" s="31" t="s">
        <v>43</v>
      </c>
      <c r="V19" s="92"/>
      <c r="W19" s="84">
        <v>2.5</v>
      </c>
      <c r="X19" s="71"/>
      <c r="Y19" s="27"/>
      <c r="Z19" s="27"/>
      <c r="AA19" s="22"/>
      <c r="AB19" s="27"/>
      <c r="AC19" s="27"/>
      <c r="AD19" s="22"/>
      <c r="AE19" s="22"/>
      <c r="AF19" s="22"/>
      <c r="AG19" s="22"/>
      <c r="AH19" s="22"/>
      <c r="AI19" s="22"/>
      <c r="AJ19" s="22"/>
      <c r="AK19" s="22"/>
      <c r="AL19" s="23"/>
    </row>
    <row r="20" spans="1:38" ht="14.25" customHeight="1" x14ac:dyDescent="0.2">
      <c r="A20" s="85" t="s">
        <v>57</v>
      </c>
      <c r="B20" s="94" t="s">
        <v>58</v>
      </c>
      <c r="C20" s="79" t="s">
        <v>36</v>
      </c>
      <c r="D20" s="86">
        <v>6</v>
      </c>
      <c r="E20" s="87">
        <v>8</v>
      </c>
      <c r="F20" s="17"/>
      <c r="G20" s="44"/>
      <c r="H20" s="88" t="str">
        <f t="shared" si="0"/>
        <v>1.2.NC.T</v>
      </c>
      <c r="I20" s="88" t="str">
        <f t="shared" si="1"/>
        <v>of which: Tropical</v>
      </c>
      <c r="J20" s="79" t="s">
        <v>36</v>
      </c>
      <c r="K20" s="95"/>
      <c r="L20" s="95"/>
      <c r="M20" s="47"/>
      <c r="N20" s="22"/>
      <c r="O20" s="22"/>
      <c r="P20" s="22"/>
      <c r="Q20" s="90"/>
      <c r="R20" s="60" t="s">
        <v>59</v>
      </c>
      <c r="S20" s="31" t="s">
        <v>43</v>
      </c>
      <c r="T20" s="31" t="s">
        <v>43</v>
      </c>
      <c r="U20" s="31" t="s">
        <v>43</v>
      </c>
      <c r="V20" s="83"/>
      <c r="W20" s="84">
        <v>4.9000000000000004</v>
      </c>
      <c r="X20" s="27"/>
      <c r="Y20" s="27"/>
      <c r="Z20" s="27"/>
      <c r="AA20" s="27"/>
      <c r="AB20" s="27"/>
      <c r="AC20" s="27"/>
      <c r="AD20" s="22"/>
      <c r="AE20" s="22"/>
      <c r="AF20" s="22"/>
      <c r="AG20" s="22"/>
      <c r="AH20" s="22"/>
      <c r="AI20" s="22"/>
      <c r="AJ20" s="22"/>
      <c r="AK20" s="22"/>
      <c r="AL20" s="23"/>
    </row>
    <row r="21" spans="1:38" ht="14.25" customHeight="1" x14ac:dyDescent="0.2">
      <c r="A21" s="85" t="s">
        <v>60</v>
      </c>
      <c r="B21" s="77" t="s">
        <v>61</v>
      </c>
      <c r="C21" s="79" t="s">
        <v>36</v>
      </c>
      <c r="D21" s="86">
        <v>10400</v>
      </c>
      <c r="E21" s="87">
        <v>9791</v>
      </c>
      <c r="F21" s="17"/>
      <c r="G21" s="44"/>
      <c r="H21" s="88" t="str">
        <f t="shared" si="0"/>
        <v>1.2.1</v>
      </c>
      <c r="I21" s="88" t="str">
        <f t="shared" si="1"/>
        <v>SAWLOGS AND VENEER LOGS</v>
      </c>
      <c r="J21" s="79" t="s">
        <v>36</v>
      </c>
      <c r="K21" s="96">
        <f>D21-(D22+D23)</f>
        <v>0</v>
      </c>
      <c r="L21" s="96">
        <f>E21-(E22+E23)</f>
        <v>0</v>
      </c>
      <c r="M21" s="47"/>
      <c r="N21" s="22"/>
      <c r="O21" s="22"/>
      <c r="P21" s="22"/>
      <c r="Q21" s="97"/>
      <c r="R21" s="98" t="s">
        <v>62</v>
      </c>
      <c r="S21" s="99" t="s">
        <v>43</v>
      </c>
      <c r="T21" s="99" t="s">
        <v>43</v>
      </c>
      <c r="U21" s="99" t="s">
        <v>43</v>
      </c>
      <c r="V21" s="83"/>
      <c r="W21" s="84">
        <v>5.7</v>
      </c>
      <c r="X21" s="27"/>
      <c r="Y21" s="27"/>
      <c r="Z21" s="22"/>
      <c r="AA21" s="27"/>
      <c r="AB21" s="27"/>
      <c r="AC21" s="27"/>
      <c r="AD21" s="22"/>
      <c r="AE21" s="22"/>
      <c r="AF21" s="22"/>
      <c r="AG21" s="22"/>
      <c r="AH21" s="22"/>
      <c r="AI21" s="22"/>
      <c r="AJ21" s="22"/>
      <c r="AK21" s="22"/>
      <c r="AL21" s="23"/>
    </row>
    <row r="22" spans="1:38" ht="14.25" customHeight="1" x14ac:dyDescent="0.2">
      <c r="A22" s="85" t="s">
        <v>63</v>
      </c>
      <c r="B22" s="88" t="s">
        <v>45</v>
      </c>
      <c r="C22" s="79" t="s">
        <v>36</v>
      </c>
      <c r="D22" s="86">
        <v>7400</v>
      </c>
      <c r="E22" s="87">
        <v>7150</v>
      </c>
      <c r="F22" s="17"/>
      <c r="G22" s="44"/>
      <c r="H22" s="88" t="str">
        <f t="shared" si="0"/>
        <v>1.2.1.C</v>
      </c>
      <c r="I22" s="88" t="str">
        <f t="shared" si="1"/>
        <v>Coniferous</v>
      </c>
      <c r="J22" s="79" t="s">
        <v>36</v>
      </c>
      <c r="K22" s="93"/>
      <c r="L22" s="93"/>
      <c r="M22" s="47"/>
      <c r="N22" s="22"/>
      <c r="O22" s="22"/>
      <c r="P22" s="22"/>
      <c r="Q22" s="100" t="s">
        <v>64</v>
      </c>
      <c r="R22" s="101" t="s">
        <v>37</v>
      </c>
      <c r="S22" s="102" t="s">
        <v>43</v>
      </c>
      <c r="T22" s="102" t="s">
        <v>43</v>
      </c>
      <c r="U22" s="102" t="s">
        <v>43</v>
      </c>
      <c r="V22" s="22"/>
      <c r="W22" s="22"/>
      <c r="X22" s="27"/>
      <c r="Y22" s="27"/>
      <c r="Z22" s="27"/>
      <c r="AA22" s="27"/>
      <c r="AB22" s="27"/>
      <c r="AC22" s="27"/>
      <c r="AD22" s="22"/>
      <c r="AE22" s="22"/>
      <c r="AF22" s="22"/>
      <c r="AG22" s="22"/>
      <c r="AH22" s="22"/>
      <c r="AI22" s="22"/>
      <c r="AJ22" s="22"/>
      <c r="AK22" s="22"/>
      <c r="AL22" s="23"/>
    </row>
    <row r="23" spans="1:38" ht="14.25" customHeight="1" x14ac:dyDescent="0.2">
      <c r="A23" s="85" t="s">
        <v>65</v>
      </c>
      <c r="B23" s="94" t="s">
        <v>48</v>
      </c>
      <c r="C23" s="79" t="s">
        <v>36</v>
      </c>
      <c r="D23" s="86">
        <v>3000</v>
      </c>
      <c r="E23" s="87">
        <v>2641</v>
      </c>
      <c r="F23" s="17"/>
      <c r="G23" s="44"/>
      <c r="H23" s="88" t="str">
        <f t="shared" si="0"/>
        <v>1.2.1.NC</v>
      </c>
      <c r="I23" s="88" t="str">
        <f t="shared" si="1"/>
        <v>Non-Coniferous</v>
      </c>
      <c r="J23" s="79" t="s">
        <v>36</v>
      </c>
      <c r="K23" s="93"/>
      <c r="L23" s="93"/>
      <c r="M23" s="47"/>
      <c r="N23" s="22"/>
      <c r="O23" s="22"/>
      <c r="P23" s="22"/>
      <c r="Q23" s="103"/>
      <c r="R23" s="104" t="s">
        <v>66</v>
      </c>
      <c r="S23" s="105" t="s">
        <v>43</v>
      </c>
      <c r="T23" s="105" t="s">
        <v>43</v>
      </c>
      <c r="U23" s="105" t="s">
        <v>43</v>
      </c>
      <c r="V23" s="106" t="s">
        <v>67</v>
      </c>
      <c r="W23" s="22"/>
      <c r="X23" s="27"/>
      <c r="Y23" s="22"/>
      <c r="Z23" s="27"/>
      <c r="AA23" s="27"/>
      <c r="AB23" s="27"/>
      <c r="AC23" s="27"/>
      <c r="AD23" s="22"/>
      <c r="AE23" s="22"/>
      <c r="AF23" s="22"/>
      <c r="AG23" s="22"/>
      <c r="AH23" s="22"/>
      <c r="AI23" s="22"/>
      <c r="AJ23" s="22"/>
      <c r="AK23" s="22"/>
      <c r="AL23" s="23"/>
    </row>
    <row r="24" spans="1:38" ht="26.25" customHeight="1" x14ac:dyDescent="0.2">
      <c r="A24" s="107" t="s">
        <v>68</v>
      </c>
      <c r="B24" s="108" t="s">
        <v>69</v>
      </c>
      <c r="C24" s="79" t="s">
        <v>36</v>
      </c>
      <c r="D24" s="86">
        <v>11500</v>
      </c>
      <c r="E24" s="87">
        <v>12715</v>
      </c>
      <c r="F24" s="17"/>
      <c r="G24" s="44"/>
      <c r="H24" s="109" t="str">
        <f t="shared" si="0"/>
        <v>1.2.2</v>
      </c>
      <c r="I24" s="110" t="str">
        <f t="shared" si="1"/>
        <v>PULPWOOD, ROUND AND SPLIT (INCLUDING WOOD FOR PARTICLE BOARD, OSB AND FIBREBOARD)</v>
      </c>
      <c r="J24" s="79" t="s">
        <v>36</v>
      </c>
      <c r="K24" s="96">
        <f>D24-(D25+D26)</f>
        <v>0</v>
      </c>
      <c r="L24" s="96">
        <f>E24-(E25+E26)</f>
        <v>0</v>
      </c>
      <c r="M24" s="47"/>
      <c r="N24" s="22"/>
      <c r="O24" s="22"/>
      <c r="P24" s="22"/>
      <c r="Q24" s="103"/>
      <c r="R24" s="111" t="s">
        <v>70</v>
      </c>
      <c r="S24" s="111" t="s">
        <v>43</v>
      </c>
      <c r="T24" s="111" t="s">
        <v>43</v>
      </c>
      <c r="U24" s="112"/>
      <c r="V24" s="106" t="s">
        <v>71</v>
      </c>
      <c r="W24" s="22"/>
      <c r="X24" s="27"/>
      <c r="Y24" s="27"/>
      <c r="Z24" s="27"/>
      <c r="AA24" s="27"/>
      <c r="AB24" s="27"/>
      <c r="AC24" s="27"/>
      <c r="AD24" s="22"/>
      <c r="AE24" s="22"/>
      <c r="AF24" s="22"/>
      <c r="AG24" s="22"/>
      <c r="AH24" s="22"/>
      <c r="AI24" s="22"/>
      <c r="AJ24" s="22"/>
      <c r="AK24" s="22"/>
      <c r="AL24" s="23"/>
    </row>
    <row r="25" spans="1:38" ht="14.25" customHeight="1" x14ac:dyDescent="0.2">
      <c r="A25" s="85" t="s">
        <v>72</v>
      </c>
      <c r="B25" s="88" t="s">
        <v>45</v>
      </c>
      <c r="C25" s="79" t="s">
        <v>36</v>
      </c>
      <c r="D25" s="86">
        <v>6900</v>
      </c>
      <c r="E25" s="87">
        <v>7650</v>
      </c>
      <c r="F25" s="17"/>
      <c r="G25" s="44"/>
      <c r="H25" s="88" t="str">
        <f t="shared" si="0"/>
        <v>1.2.2.C</v>
      </c>
      <c r="I25" s="88" t="str">
        <f t="shared" si="1"/>
        <v>Coniferous</v>
      </c>
      <c r="J25" s="79" t="s">
        <v>36</v>
      </c>
      <c r="K25" s="93"/>
      <c r="L25" s="93"/>
      <c r="M25" s="47"/>
      <c r="N25" s="22"/>
      <c r="O25" s="22"/>
      <c r="P25" s="22"/>
      <c r="Q25" s="103"/>
      <c r="R25" s="22"/>
      <c r="S25" s="22"/>
      <c r="T25" s="22"/>
      <c r="U25" s="22"/>
      <c r="V25" s="106" t="s">
        <v>73</v>
      </c>
      <c r="W25" s="22"/>
      <c r="X25" s="27"/>
      <c r="Y25" s="27"/>
      <c r="Z25" s="27"/>
      <c r="AA25" s="27"/>
      <c r="AB25" s="27"/>
      <c r="AC25" s="27"/>
      <c r="AD25" s="22"/>
      <c r="AE25" s="22"/>
      <c r="AF25" s="22"/>
      <c r="AG25" s="22"/>
      <c r="AH25" s="22"/>
      <c r="AI25" s="22"/>
      <c r="AJ25" s="22"/>
      <c r="AK25" s="22"/>
      <c r="AL25" s="23"/>
    </row>
    <row r="26" spans="1:38" ht="14.25" customHeight="1" x14ac:dyDescent="0.2">
      <c r="A26" s="85" t="s">
        <v>74</v>
      </c>
      <c r="B26" s="94" t="s">
        <v>48</v>
      </c>
      <c r="C26" s="79" t="s">
        <v>36</v>
      </c>
      <c r="D26" s="86">
        <v>4600</v>
      </c>
      <c r="E26" s="87">
        <v>5065</v>
      </c>
      <c r="F26" s="17"/>
      <c r="G26" s="44"/>
      <c r="H26" s="88" t="str">
        <f t="shared" si="0"/>
        <v>1.2.2.NC</v>
      </c>
      <c r="I26" s="88" t="str">
        <f t="shared" si="1"/>
        <v>Non-Coniferous</v>
      </c>
      <c r="J26" s="79" t="s">
        <v>36</v>
      </c>
      <c r="K26" s="93"/>
      <c r="L26" s="93"/>
      <c r="M26" s="47"/>
      <c r="N26" s="22"/>
      <c r="O26" s="22"/>
      <c r="P26" s="22"/>
      <c r="Q26" s="103"/>
      <c r="R26" s="22"/>
      <c r="S26" s="22"/>
      <c r="T26" s="22"/>
      <c r="U26" s="22"/>
      <c r="V26" s="113"/>
      <c r="W26" s="27"/>
      <c r="X26" s="27"/>
      <c r="Y26" s="27"/>
      <c r="Z26" s="27"/>
      <c r="AA26" s="27"/>
      <c r="AB26" s="27"/>
      <c r="AC26" s="27"/>
      <c r="AD26" s="22"/>
      <c r="AE26" s="22"/>
      <c r="AF26" s="22"/>
      <c r="AG26" s="22"/>
      <c r="AH26" s="22"/>
      <c r="AI26" s="22"/>
      <c r="AJ26" s="22"/>
      <c r="AK26" s="22"/>
      <c r="AL26" s="23"/>
    </row>
    <row r="27" spans="1:38" ht="14.25" customHeight="1" x14ac:dyDescent="0.2">
      <c r="A27" s="85" t="s">
        <v>75</v>
      </c>
      <c r="B27" s="77" t="s">
        <v>76</v>
      </c>
      <c r="C27" s="79" t="s">
        <v>36</v>
      </c>
      <c r="D27" s="86">
        <v>800</v>
      </c>
      <c r="E27" s="87">
        <v>850</v>
      </c>
      <c r="F27" s="17"/>
      <c r="G27" s="44"/>
      <c r="H27" s="88" t="str">
        <f t="shared" si="0"/>
        <v>1.2.3</v>
      </c>
      <c r="I27" s="88" t="str">
        <f t="shared" si="1"/>
        <v>OTHER INDUSTRIAL ROUNDWOOD</v>
      </c>
      <c r="J27" s="79" t="s">
        <v>36</v>
      </c>
      <c r="K27" s="96">
        <f>D27-(D28+D29)</f>
        <v>0</v>
      </c>
      <c r="L27" s="96">
        <f>E27-(E28+E29)</f>
        <v>50</v>
      </c>
      <c r="M27" s="47"/>
      <c r="N27" s="22"/>
      <c r="O27" s="22"/>
      <c r="P27" s="22"/>
      <c r="Q27" s="103"/>
      <c r="R27" s="22"/>
      <c r="S27" s="22"/>
      <c r="T27" s="22"/>
      <c r="U27" s="22"/>
      <c r="V27" s="113"/>
      <c r="W27" s="27"/>
      <c r="X27" s="27"/>
      <c r="Y27" s="27"/>
      <c r="Z27" s="114"/>
      <c r="AA27" s="27"/>
      <c r="AB27" s="27"/>
      <c r="AC27" s="27"/>
      <c r="AD27" s="22"/>
      <c r="AE27" s="22"/>
      <c r="AF27" s="22"/>
      <c r="AG27" s="22"/>
      <c r="AH27" s="22"/>
      <c r="AI27" s="22"/>
      <c r="AJ27" s="22"/>
      <c r="AK27" s="22"/>
      <c r="AL27" s="23"/>
    </row>
    <row r="28" spans="1:38" ht="14.25" customHeight="1" x14ac:dyDescent="0.2">
      <c r="A28" s="85" t="s">
        <v>77</v>
      </c>
      <c r="B28" s="88" t="s">
        <v>45</v>
      </c>
      <c r="C28" s="79" t="s">
        <v>36</v>
      </c>
      <c r="D28" s="86">
        <v>730</v>
      </c>
      <c r="E28" s="87">
        <v>730</v>
      </c>
      <c r="F28" s="17"/>
      <c r="G28" s="44"/>
      <c r="H28" s="88" t="str">
        <f t="shared" si="0"/>
        <v>1.2.3.C</v>
      </c>
      <c r="I28" s="88" t="str">
        <f t="shared" si="1"/>
        <v>Coniferous</v>
      </c>
      <c r="J28" s="79" t="s">
        <v>36</v>
      </c>
      <c r="K28" s="93"/>
      <c r="L28" s="93"/>
      <c r="M28" s="47"/>
      <c r="N28" s="22"/>
      <c r="O28" s="22"/>
      <c r="P28" s="22"/>
      <c r="Q28" s="103"/>
      <c r="R28" s="22"/>
      <c r="S28" s="22"/>
      <c r="T28" s="22"/>
      <c r="U28" s="22"/>
      <c r="V28" s="91"/>
      <c r="W28" s="115" t="s">
        <v>78</v>
      </c>
      <c r="X28" s="116">
        <v>0.35</v>
      </c>
      <c r="Y28" s="27"/>
      <c r="Z28" s="117"/>
      <c r="AA28" s="27"/>
      <c r="AB28" s="27"/>
      <c r="AC28" s="27"/>
      <c r="AD28" s="22"/>
      <c r="AE28" s="22"/>
      <c r="AF28" s="22"/>
      <c r="AG28" s="22"/>
      <c r="AH28" s="22"/>
      <c r="AI28" s="22"/>
      <c r="AJ28" s="22"/>
      <c r="AK28" s="22"/>
      <c r="AL28" s="23"/>
    </row>
    <row r="29" spans="1:38" ht="14.25" customHeight="1" x14ac:dyDescent="0.2">
      <c r="A29" s="118" t="s">
        <v>79</v>
      </c>
      <c r="B29" s="94" t="s">
        <v>48</v>
      </c>
      <c r="C29" s="79" t="s">
        <v>36</v>
      </c>
      <c r="D29" s="86">
        <v>70</v>
      </c>
      <c r="E29" s="87">
        <v>70</v>
      </c>
      <c r="F29" s="17"/>
      <c r="G29" s="44"/>
      <c r="H29" s="88" t="str">
        <f t="shared" si="0"/>
        <v>1.2.3.NC</v>
      </c>
      <c r="I29" s="94" t="str">
        <f t="shared" si="1"/>
        <v>Non-Coniferous</v>
      </c>
      <c r="J29" s="79" t="s">
        <v>36</v>
      </c>
      <c r="K29" s="58"/>
      <c r="L29" s="58"/>
      <c r="M29" s="47"/>
      <c r="N29" s="22"/>
      <c r="O29" s="22"/>
      <c r="P29" s="22"/>
      <c r="Q29" s="103"/>
      <c r="R29" s="119"/>
      <c r="S29" s="91"/>
      <c r="T29" s="91"/>
      <c r="U29" s="91"/>
      <c r="V29" s="91"/>
      <c r="W29" s="60" t="s">
        <v>80</v>
      </c>
      <c r="X29" s="116">
        <v>1</v>
      </c>
      <c r="Y29" s="27"/>
      <c r="Z29" s="27"/>
      <c r="AA29" s="27"/>
      <c r="AB29" s="27"/>
      <c r="AC29" s="27"/>
      <c r="AD29" s="22"/>
      <c r="AE29" s="22"/>
      <c r="AF29" s="22"/>
      <c r="AG29" s="22"/>
      <c r="AH29" s="22"/>
      <c r="AI29" s="22"/>
      <c r="AJ29" s="22"/>
      <c r="AK29" s="22"/>
      <c r="AL29" s="23"/>
    </row>
    <row r="30" spans="1:38" ht="12.75" customHeight="1" x14ac:dyDescent="0.2">
      <c r="A30" s="985" t="s">
        <v>81</v>
      </c>
      <c r="B30" s="986"/>
      <c r="C30" s="986"/>
      <c r="D30" s="986"/>
      <c r="E30" s="987"/>
      <c r="F30" s="17"/>
      <c r="G30" s="44"/>
      <c r="H30" s="120" t="s">
        <v>7</v>
      </c>
      <c r="I30" s="65" t="str">
        <f>A30</f>
        <v xml:space="preserve">  PRODUCTION</v>
      </c>
      <c r="J30" s="121" t="s">
        <v>7</v>
      </c>
      <c r="K30" s="66"/>
      <c r="L30" s="66"/>
      <c r="M30" s="47"/>
      <c r="N30" s="22"/>
      <c r="O30" s="22"/>
      <c r="P30" s="22"/>
      <c r="Q30" s="27"/>
      <c r="R30" s="122"/>
      <c r="S30" s="122"/>
      <c r="T30" s="122"/>
      <c r="U30" s="122"/>
      <c r="V30" s="27"/>
      <c r="W30" s="60" t="s">
        <v>82</v>
      </c>
      <c r="X30" s="123">
        <v>0.98499999999999999</v>
      </c>
      <c r="Y30" s="27"/>
      <c r="Z30" s="27"/>
      <c r="AA30" s="27"/>
      <c r="AB30" s="27"/>
      <c r="AC30" s="71"/>
      <c r="AD30" s="22"/>
      <c r="AE30" s="22"/>
      <c r="AF30" s="22"/>
      <c r="AG30" s="22"/>
      <c r="AH30" s="22"/>
      <c r="AI30" s="22"/>
      <c r="AJ30" s="22"/>
      <c r="AK30" s="22"/>
      <c r="AL30" s="23"/>
    </row>
    <row r="31" spans="1:38" ht="12.75" customHeight="1" x14ac:dyDescent="0.2">
      <c r="A31" s="124" t="s">
        <v>83</v>
      </c>
      <c r="B31" s="73" t="s">
        <v>84</v>
      </c>
      <c r="C31" s="74" t="s">
        <v>85</v>
      </c>
      <c r="D31" s="125" t="s">
        <v>86</v>
      </c>
      <c r="E31" s="126" t="s">
        <v>87</v>
      </c>
      <c r="F31" s="17"/>
      <c r="G31" s="44"/>
      <c r="H31" s="88" t="str">
        <f t="shared" ref="H31:H62" si="2">A31</f>
        <v>2</v>
      </c>
      <c r="I31" s="78" t="str">
        <f t="shared" ref="I31:I62" si="3">B31</f>
        <v>WOOD CHARCOAL</v>
      </c>
      <c r="J31" s="79" t="s">
        <v>85</v>
      </c>
      <c r="K31" s="127"/>
      <c r="L31" s="127"/>
      <c r="M31" s="47"/>
      <c r="N31" s="22"/>
      <c r="O31" s="22"/>
      <c r="P31" s="22"/>
      <c r="Q31" s="27"/>
      <c r="R31" s="22"/>
      <c r="S31" s="22"/>
      <c r="T31" s="22"/>
      <c r="U31" s="22"/>
      <c r="V31" s="22"/>
      <c r="W31" s="22"/>
      <c r="X31" s="22"/>
      <c r="Y31" s="22"/>
      <c r="Z31" s="22"/>
      <c r="AA31" s="22"/>
      <c r="AB31" s="22"/>
      <c r="AC31" s="22"/>
      <c r="AD31" s="22"/>
      <c r="AE31" s="22"/>
      <c r="AF31" s="22"/>
      <c r="AG31" s="22"/>
      <c r="AH31" s="22"/>
      <c r="AI31" s="22"/>
      <c r="AJ31" s="22"/>
      <c r="AK31" s="22"/>
      <c r="AL31" s="23"/>
    </row>
    <row r="32" spans="1:38" ht="14.25" customHeight="1" x14ac:dyDescent="0.2">
      <c r="A32" s="72" t="s">
        <v>88</v>
      </c>
      <c r="B32" s="128" t="s">
        <v>89</v>
      </c>
      <c r="C32" s="74" t="s">
        <v>90</v>
      </c>
      <c r="D32" s="75">
        <v>980</v>
      </c>
      <c r="E32" s="76">
        <v>950</v>
      </c>
      <c r="F32" s="17"/>
      <c r="G32" s="44"/>
      <c r="H32" s="88" t="str">
        <f t="shared" si="2"/>
        <v>3</v>
      </c>
      <c r="I32" s="77" t="str">
        <f t="shared" si="3"/>
        <v>WOOD CHIPS, PARTICLES AND RESIDUES</v>
      </c>
      <c r="J32" s="79" t="s">
        <v>90</v>
      </c>
      <c r="K32" s="89">
        <f>D32-(D33+D34)</f>
        <v>0</v>
      </c>
      <c r="L32" s="89">
        <f>E32-(E33+E34)</f>
        <v>0</v>
      </c>
      <c r="M32" s="4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3"/>
    </row>
    <row r="33" spans="1:38" ht="14.25" customHeight="1" x14ac:dyDescent="0.2">
      <c r="A33" s="85" t="s">
        <v>91</v>
      </c>
      <c r="B33" s="88" t="s">
        <v>92</v>
      </c>
      <c r="C33" s="79" t="s">
        <v>90</v>
      </c>
      <c r="D33" s="86">
        <v>130</v>
      </c>
      <c r="E33" s="87">
        <v>120</v>
      </c>
      <c r="F33" s="17"/>
      <c r="G33" s="44"/>
      <c r="H33" s="88" t="str">
        <f t="shared" si="2"/>
        <v>3.1</v>
      </c>
      <c r="I33" s="88" t="str">
        <f t="shared" si="3"/>
        <v>WOOD CHIPS AND PARTICLES</v>
      </c>
      <c r="J33" s="79" t="s">
        <v>90</v>
      </c>
      <c r="K33" s="93"/>
      <c r="L33" s="93"/>
      <c r="M33" s="47"/>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3"/>
    </row>
    <row r="34" spans="1:38" ht="14.25" customHeight="1" x14ac:dyDescent="0.2">
      <c r="A34" s="118" t="s">
        <v>93</v>
      </c>
      <c r="B34" s="94" t="s">
        <v>94</v>
      </c>
      <c r="C34" s="79" t="s">
        <v>90</v>
      </c>
      <c r="D34" s="86">
        <v>850</v>
      </c>
      <c r="E34" s="87">
        <v>830</v>
      </c>
      <c r="F34" s="17"/>
      <c r="G34" s="44"/>
      <c r="H34" s="88" t="str">
        <f t="shared" si="2"/>
        <v>3.2</v>
      </c>
      <c r="I34" s="94" t="str">
        <f t="shared" si="3"/>
        <v>WOOD RESIDUES (INCLUDING WOOD FOR AGGLOMERATES)</v>
      </c>
      <c r="J34" s="79" t="s">
        <v>90</v>
      </c>
      <c r="K34" s="58"/>
      <c r="L34" s="58"/>
      <c r="M34" s="4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3"/>
    </row>
    <row r="35" spans="1:38" ht="12.75" customHeight="1" x14ac:dyDescent="0.2">
      <c r="A35" s="124" t="s">
        <v>95</v>
      </c>
      <c r="B35" s="73" t="s">
        <v>96</v>
      </c>
      <c r="C35" s="74" t="s">
        <v>85</v>
      </c>
      <c r="D35" s="125" t="s">
        <v>86</v>
      </c>
      <c r="E35" s="126" t="s">
        <v>97</v>
      </c>
      <c r="F35" s="17"/>
      <c r="G35" s="44"/>
      <c r="H35" s="88" t="str">
        <f t="shared" si="2"/>
        <v>4</v>
      </c>
      <c r="I35" s="78" t="str">
        <f t="shared" si="3"/>
        <v>RECOVERED POST-CONSUMER WOOD</v>
      </c>
      <c r="J35" s="79" t="s">
        <v>85</v>
      </c>
      <c r="K35" s="129"/>
      <c r="L35" s="129"/>
      <c r="M35" s="47"/>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3"/>
    </row>
    <row r="36" spans="1:38" ht="12.75" customHeight="1" x14ac:dyDescent="0.2">
      <c r="A36" s="72" t="s">
        <v>98</v>
      </c>
      <c r="B36" s="128" t="s">
        <v>99</v>
      </c>
      <c r="C36" s="74" t="s">
        <v>85</v>
      </c>
      <c r="D36" s="75">
        <v>20</v>
      </c>
      <c r="E36" s="76">
        <v>20</v>
      </c>
      <c r="F36" s="17"/>
      <c r="G36" s="44"/>
      <c r="H36" s="88" t="str">
        <f t="shared" si="2"/>
        <v>5</v>
      </c>
      <c r="I36" s="77" t="str">
        <f t="shared" si="3"/>
        <v>WOOD PELLETS AND OTHER AGGLOMERATES</v>
      </c>
      <c r="J36" s="79" t="s">
        <v>85</v>
      </c>
      <c r="K36" s="89">
        <f>D36-(D37+D38)</f>
        <v>0</v>
      </c>
      <c r="L36" s="89">
        <f>E36-(E37+E38)</f>
        <v>0</v>
      </c>
      <c r="M36" s="47"/>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3"/>
    </row>
    <row r="37" spans="1:38" ht="12.75" customHeight="1" x14ac:dyDescent="0.2">
      <c r="A37" s="85" t="s">
        <v>100</v>
      </c>
      <c r="B37" s="88" t="s">
        <v>101</v>
      </c>
      <c r="C37" s="79" t="s">
        <v>85</v>
      </c>
      <c r="D37" s="75">
        <v>20</v>
      </c>
      <c r="E37" s="130">
        <v>20</v>
      </c>
      <c r="F37" s="17"/>
      <c r="G37" s="44"/>
      <c r="H37" s="88" t="str">
        <f t="shared" si="2"/>
        <v>5.1</v>
      </c>
      <c r="I37" s="88" t="str">
        <f t="shared" si="3"/>
        <v>WOOD PELLETS</v>
      </c>
      <c r="J37" s="79" t="s">
        <v>85</v>
      </c>
      <c r="K37" s="93"/>
      <c r="L37" s="93"/>
      <c r="M37" s="47"/>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3"/>
    </row>
    <row r="38" spans="1:38" ht="12.75" customHeight="1" x14ac:dyDescent="0.2">
      <c r="A38" s="118" t="s">
        <v>102</v>
      </c>
      <c r="B38" s="94" t="s">
        <v>103</v>
      </c>
      <c r="C38" s="79" t="s">
        <v>85</v>
      </c>
      <c r="D38" s="75">
        <v>0</v>
      </c>
      <c r="E38" s="130">
        <v>0</v>
      </c>
      <c r="F38" s="17"/>
      <c r="G38" s="44"/>
      <c r="H38" s="88" t="str">
        <f t="shared" si="2"/>
        <v>5.2</v>
      </c>
      <c r="I38" s="94" t="str">
        <f t="shared" si="3"/>
        <v>OTHER AGGLOMERATES</v>
      </c>
      <c r="J38" s="79" t="s">
        <v>85</v>
      </c>
      <c r="K38" s="58"/>
      <c r="L38" s="58"/>
      <c r="M38" s="47"/>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3"/>
    </row>
    <row r="39" spans="1:38" ht="14.25" customHeight="1" x14ac:dyDescent="0.2">
      <c r="A39" s="72" t="s">
        <v>104</v>
      </c>
      <c r="B39" s="128" t="s">
        <v>105</v>
      </c>
      <c r="C39" s="74" t="s">
        <v>90</v>
      </c>
      <c r="D39" s="75">
        <v>8205</v>
      </c>
      <c r="E39" s="76">
        <v>9380</v>
      </c>
      <c r="F39" s="17"/>
      <c r="G39" s="44"/>
      <c r="H39" s="88" t="str">
        <f t="shared" si="2"/>
        <v>6</v>
      </c>
      <c r="I39" s="77" t="str">
        <f t="shared" si="3"/>
        <v>SAWNWOOD (INCLUDING SLEEPERS)</v>
      </c>
      <c r="J39" s="79" t="s">
        <v>90</v>
      </c>
      <c r="K39" s="89">
        <f>D39-(D40+D41)</f>
        <v>0</v>
      </c>
      <c r="L39" s="89">
        <f>E39-(E40+E41)</f>
        <v>5</v>
      </c>
      <c r="M39" s="47"/>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3"/>
    </row>
    <row r="40" spans="1:38" ht="14.25" customHeight="1" x14ac:dyDescent="0.2">
      <c r="A40" s="85" t="s">
        <v>106</v>
      </c>
      <c r="B40" s="88" t="s">
        <v>45</v>
      </c>
      <c r="C40" s="79" t="s">
        <v>90</v>
      </c>
      <c r="D40" s="131">
        <v>5915</v>
      </c>
      <c r="E40" s="130">
        <v>6975</v>
      </c>
      <c r="F40" s="17"/>
      <c r="G40" s="44"/>
      <c r="H40" s="88" t="str">
        <f t="shared" si="2"/>
        <v>6.C</v>
      </c>
      <c r="I40" s="88" t="str">
        <f t="shared" si="3"/>
        <v>Coniferous</v>
      </c>
      <c r="J40" s="79" t="s">
        <v>90</v>
      </c>
      <c r="K40" s="93"/>
      <c r="L40" s="93"/>
      <c r="M40" s="47"/>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3"/>
    </row>
    <row r="41" spans="1:38" ht="14.25" customHeight="1" x14ac:dyDescent="0.2">
      <c r="A41" s="85" t="s">
        <v>107</v>
      </c>
      <c r="B41" s="88" t="s">
        <v>48</v>
      </c>
      <c r="C41" s="79" t="s">
        <v>90</v>
      </c>
      <c r="D41" s="131">
        <v>2290</v>
      </c>
      <c r="E41" s="130">
        <v>2400</v>
      </c>
      <c r="F41" s="17"/>
      <c r="G41" s="44"/>
      <c r="H41" s="88" t="str">
        <f t="shared" si="2"/>
        <v>6.NC</v>
      </c>
      <c r="I41" s="88" t="str">
        <f t="shared" si="3"/>
        <v>Non-Coniferous</v>
      </c>
      <c r="J41" s="79" t="s">
        <v>90</v>
      </c>
      <c r="K41" s="93"/>
      <c r="L41" s="93"/>
      <c r="M41" s="47"/>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3"/>
    </row>
    <row r="42" spans="1:38" ht="14.25" customHeight="1" x14ac:dyDescent="0.2">
      <c r="A42" s="118" t="s">
        <v>108</v>
      </c>
      <c r="B42" s="94" t="s">
        <v>58</v>
      </c>
      <c r="C42" s="79" t="s">
        <v>90</v>
      </c>
      <c r="D42" s="131">
        <v>5</v>
      </c>
      <c r="E42" s="130">
        <v>5</v>
      </c>
      <c r="F42" s="17"/>
      <c r="G42" s="44"/>
      <c r="H42" s="88" t="str">
        <f t="shared" si="2"/>
        <v>6.NC.T</v>
      </c>
      <c r="I42" s="94" t="str">
        <f t="shared" si="3"/>
        <v>of which: Tropical</v>
      </c>
      <c r="J42" s="79" t="s">
        <v>90</v>
      </c>
      <c r="K42" s="58"/>
      <c r="L42" s="58"/>
      <c r="M42" s="47"/>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3"/>
    </row>
    <row r="43" spans="1:38" ht="14.25" customHeight="1" x14ac:dyDescent="0.2">
      <c r="A43" s="72" t="s">
        <v>109</v>
      </c>
      <c r="B43" s="128" t="s">
        <v>110</v>
      </c>
      <c r="C43" s="74" t="s">
        <v>90</v>
      </c>
      <c r="D43" s="75">
        <v>74</v>
      </c>
      <c r="E43" s="76">
        <v>75</v>
      </c>
      <c r="F43" s="17"/>
      <c r="G43" s="44"/>
      <c r="H43" s="88" t="str">
        <f t="shared" si="2"/>
        <v>7</v>
      </c>
      <c r="I43" s="77" t="str">
        <f t="shared" si="3"/>
        <v>VENEER SHEETS</v>
      </c>
      <c r="J43" s="79" t="s">
        <v>90</v>
      </c>
      <c r="K43" s="132" t="e">
        <f>D43-(D44+D45)</f>
        <v>#VALUE!</v>
      </c>
      <c r="L43" s="132" t="e">
        <f>E43-(E44+E45)</f>
        <v>#VALUE!</v>
      </c>
      <c r="M43" s="47"/>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3"/>
    </row>
    <row r="44" spans="1:38" ht="14.25" customHeight="1" x14ac:dyDescent="0.2">
      <c r="A44" s="85" t="s">
        <v>111</v>
      </c>
      <c r="B44" s="88" t="s">
        <v>45</v>
      </c>
      <c r="C44" s="79" t="s">
        <v>90</v>
      </c>
      <c r="D44" s="133" t="s">
        <v>112</v>
      </c>
      <c r="E44" s="134" t="s">
        <v>97</v>
      </c>
      <c r="F44" s="17"/>
      <c r="G44" s="44"/>
      <c r="H44" s="88" t="str">
        <f t="shared" si="2"/>
        <v>7.C</v>
      </c>
      <c r="I44" s="88" t="str">
        <f t="shared" si="3"/>
        <v>Coniferous</v>
      </c>
      <c r="J44" s="79" t="s">
        <v>90</v>
      </c>
      <c r="K44" s="93"/>
      <c r="L44" s="93"/>
      <c r="M44" s="47"/>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3"/>
    </row>
    <row r="45" spans="1:38" ht="14.25" customHeight="1" x14ac:dyDescent="0.2">
      <c r="A45" s="85" t="s">
        <v>113</v>
      </c>
      <c r="B45" s="88" t="s">
        <v>48</v>
      </c>
      <c r="C45" s="79" t="s">
        <v>90</v>
      </c>
      <c r="D45" s="133" t="s">
        <v>112</v>
      </c>
      <c r="E45" s="134" t="s">
        <v>97</v>
      </c>
      <c r="F45" s="17"/>
      <c r="G45" s="44"/>
      <c r="H45" s="88" t="str">
        <f t="shared" si="2"/>
        <v>7.NC</v>
      </c>
      <c r="I45" s="88" t="str">
        <f t="shared" si="3"/>
        <v>Non-Coniferous</v>
      </c>
      <c r="J45" s="79" t="s">
        <v>90</v>
      </c>
      <c r="K45" s="93"/>
      <c r="L45" s="93"/>
      <c r="M45" s="47"/>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3"/>
    </row>
    <row r="46" spans="1:38" ht="14.25" customHeight="1" x14ac:dyDescent="0.2">
      <c r="A46" s="118" t="s">
        <v>114</v>
      </c>
      <c r="B46" s="94" t="s">
        <v>58</v>
      </c>
      <c r="C46" s="79" t="s">
        <v>90</v>
      </c>
      <c r="D46" s="131">
        <v>5</v>
      </c>
      <c r="E46" s="130">
        <v>5</v>
      </c>
      <c r="F46" s="17"/>
      <c r="G46" s="44"/>
      <c r="H46" s="88" t="str">
        <f t="shared" si="2"/>
        <v>7.NC.T</v>
      </c>
      <c r="I46" s="94" t="str">
        <f t="shared" si="3"/>
        <v>of which: Tropical</v>
      </c>
      <c r="J46" s="79" t="s">
        <v>90</v>
      </c>
      <c r="K46" s="58"/>
      <c r="L46" s="58"/>
      <c r="M46" s="47"/>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3"/>
    </row>
    <row r="47" spans="1:38" ht="14.25" customHeight="1" x14ac:dyDescent="0.2">
      <c r="A47" s="72" t="s">
        <v>115</v>
      </c>
      <c r="B47" s="128" t="s">
        <v>116</v>
      </c>
      <c r="C47" s="74" t="s">
        <v>90</v>
      </c>
      <c r="D47" s="75">
        <v>9512</v>
      </c>
      <c r="E47" s="76">
        <v>9105</v>
      </c>
      <c r="F47" s="17"/>
      <c r="G47" s="44"/>
      <c r="H47" s="88" t="str">
        <f t="shared" si="2"/>
        <v>8</v>
      </c>
      <c r="I47" s="77" t="str">
        <f t="shared" si="3"/>
        <v>WOOD-BASED PANELS</v>
      </c>
      <c r="J47" s="79" t="s">
        <v>90</v>
      </c>
      <c r="K47" s="89">
        <f>D47-(D48+D52+D54)</f>
        <v>0</v>
      </c>
      <c r="L47" s="89">
        <f>E47-(E48+E52+E54)</f>
        <v>75</v>
      </c>
      <c r="M47" s="47"/>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3"/>
    </row>
    <row r="48" spans="1:38" ht="14.25" customHeight="1" x14ac:dyDescent="0.2">
      <c r="A48" s="85" t="s">
        <v>117</v>
      </c>
      <c r="B48" s="88" t="s">
        <v>118</v>
      </c>
      <c r="C48" s="79" t="s">
        <v>90</v>
      </c>
      <c r="D48" s="131">
        <v>112</v>
      </c>
      <c r="E48" s="130">
        <v>105</v>
      </c>
      <c r="F48" s="17"/>
      <c r="G48" s="44"/>
      <c r="H48" s="88" t="str">
        <f t="shared" si="2"/>
        <v>8.1</v>
      </c>
      <c r="I48" s="88" t="str">
        <f t="shared" si="3"/>
        <v xml:space="preserve">PLYWOOD </v>
      </c>
      <c r="J48" s="79" t="s">
        <v>90</v>
      </c>
      <c r="K48" s="96">
        <f>D48-(D49+D50)</f>
        <v>0</v>
      </c>
      <c r="L48" s="96">
        <f>E48-(E49+E50)</f>
        <v>9</v>
      </c>
      <c r="M48" s="47"/>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3"/>
    </row>
    <row r="49" spans="1:38" ht="14.25" customHeight="1" x14ac:dyDescent="0.2">
      <c r="A49" s="85" t="s">
        <v>119</v>
      </c>
      <c r="B49" s="88" t="s">
        <v>45</v>
      </c>
      <c r="C49" s="79" t="s">
        <v>90</v>
      </c>
      <c r="D49" s="131">
        <v>31</v>
      </c>
      <c r="E49" s="130">
        <v>26</v>
      </c>
      <c r="F49" s="17"/>
      <c r="G49" s="44"/>
      <c r="H49" s="88" t="str">
        <f t="shared" si="2"/>
        <v>8.1.C</v>
      </c>
      <c r="I49" s="88" t="str">
        <f t="shared" si="3"/>
        <v>Coniferous</v>
      </c>
      <c r="J49" s="79" t="s">
        <v>90</v>
      </c>
      <c r="K49" s="93"/>
      <c r="L49" s="93"/>
      <c r="M49" s="47"/>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3"/>
    </row>
    <row r="50" spans="1:38" ht="14.25" customHeight="1" x14ac:dyDescent="0.2">
      <c r="A50" s="85" t="s">
        <v>120</v>
      </c>
      <c r="B50" s="88" t="s">
        <v>48</v>
      </c>
      <c r="C50" s="79" t="s">
        <v>90</v>
      </c>
      <c r="D50" s="131">
        <v>81</v>
      </c>
      <c r="E50" s="130">
        <v>70</v>
      </c>
      <c r="F50" s="17"/>
      <c r="G50" s="44"/>
      <c r="H50" s="88" t="str">
        <f t="shared" si="2"/>
        <v>8.1.NC</v>
      </c>
      <c r="I50" s="88" t="str">
        <f t="shared" si="3"/>
        <v>Non-Coniferous</v>
      </c>
      <c r="J50" s="79" t="s">
        <v>90</v>
      </c>
      <c r="K50" s="135" t="s">
        <v>7</v>
      </c>
      <c r="L50" s="93"/>
      <c r="M50" s="47"/>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3"/>
    </row>
    <row r="51" spans="1:38" ht="14.25" customHeight="1" x14ac:dyDescent="0.2">
      <c r="A51" s="85" t="s">
        <v>121</v>
      </c>
      <c r="B51" s="94" t="s">
        <v>58</v>
      </c>
      <c r="C51" s="79" t="s">
        <v>90</v>
      </c>
      <c r="D51" s="131">
        <v>5</v>
      </c>
      <c r="E51" s="130">
        <v>4</v>
      </c>
      <c r="F51" s="17"/>
      <c r="G51" s="44"/>
      <c r="H51" s="88" t="str">
        <f t="shared" si="2"/>
        <v>8.1.NC.T</v>
      </c>
      <c r="I51" s="88" t="str">
        <f t="shared" si="3"/>
        <v>of which: Tropical</v>
      </c>
      <c r="J51" s="79" t="s">
        <v>90</v>
      </c>
      <c r="K51" s="93"/>
      <c r="L51" s="93"/>
      <c r="M51" s="47"/>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3"/>
    </row>
    <row r="52" spans="1:38" ht="14.25" customHeight="1" x14ac:dyDescent="0.2">
      <c r="A52" s="85" t="s">
        <v>122</v>
      </c>
      <c r="B52" s="77" t="s">
        <v>123</v>
      </c>
      <c r="C52" s="79" t="s">
        <v>90</v>
      </c>
      <c r="D52" s="131">
        <v>4430</v>
      </c>
      <c r="E52" s="130">
        <v>4150</v>
      </c>
      <c r="F52" s="17"/>
      <c r="G52" s="44"/>
      <c r="H52" s="88" t="str">
        <f t="shared" si="2"/>
        <v>8.2</v>
      </c>
      <c r="I52" s="88" t="str">
        <f t="shared" si="3"/>
        <v>PARTICLE BOARD, ORIENTED STRAND BOARD (OSB) AND SIMILAR BOARD</v>
      </c>
      <c r="J52" s="79" t="s">
        <v>90</v>
      </c>
      <c r="K52" s="93"/>
      <c r="L52" s="93"/>
      <c r="M52" s="47"/>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3"/>
    </row>
    <row r="53" spans="1:38" ht="14.25" customHeight="1" x14ac:dyDescent="0.2">
      <c r="A53" s="85" t="s">
        <v>124</v>
      </c>
      <c r="B53" s="94" t="s">
        <v>125</v>
      </c>
      <c r="C53" s="79" t="s">
        <v>90</v>
      </c>
      <c r="D53" s="131">
        <v>75</v>
      </c>
      <c r="E53" s="130">
        <v>75</v>
      </c>
      <c r="F53" s="17"/>
      <c r="G53" s="44"/>
      <c r="H53" s="88" t="str">
        <f t="shared" si="2"/>
        <v>8.2.1</v>
      </c>
      <c r="I53" s="88" t="str">
        <f t="shared" si="3"/>
        <v>of which: ORIENTED STRAND BOARD (OSB)</v>
      </c>
      <c r="J53" s="79" t="s">
        <v>90</v>
      </c>
      <c r="K53" s="93"/>
      <c r="L53" s="93"/>
      <c r="M53" s="47"/>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3"/>
    </row>
    <row r="54" spans="1:38" ht="14.25" customHeight="1" x14ac:dyDescent="0.2">
      <c r="A54" s="85" t="s">
        <v>126</v>
      </c>
      <c r="B54" s="77" t="s">
        <v>127</v>
      </c>
      <c r="C54" s="79" t="s">
        <v>90</v>
      </c>
      <c r="D54" s="131">
        <v>4970</v>
      </c>
      <c r="E54" s="130">
        <v>4775</v>
      </c>
      <c r="F54" s="17"/>
      <c r="G54" s="44"/>
      <c r="H54" s="88" t="str">
        <f t="shared" si="2"/>
        <v>8.3</v>
      </c>
      <c r="I54" s="88" t="str">
        <f t="shared" si="3"/>
        <v xml:space="preserve">FIBREBOARD </v>
      </c>
      <c r="J54" s="79" t="s">
        <v>90</v>
      </c>
      <c r="K54" s="96">
        <f>D54-(D55+D56+D57)</f>
        <v>0</v>
      </c>
      <c r="L54" s="96">
        <f>E54-(E55+E56+E57)</f>
        <v>0</v>
      </c>
      <c r="M54" s="47"/>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3"/>
    </row>
    <row r="55" spans="1:38" ht="14.25" customHeight="1" x14ac:dyDescent="0.2">
      <c r="A55" s="85" t="s">
        <v>128</v>
      </c>
      <c r="B55" s="88" t="s">
        <v>129</v>
      </c>
      <c r="C55" s="79" t="s">
        <v>90</v>
      </c>
      <c r="D55" s="131">
        <v>0</v>
      </c>
      <c r="E55" s="130">
        <v>0</v>
      </c>
      <c r="F55" s="17"/>
      <c r="G55" s="44"/>
      <c r="H55" s="88" t="str">
        <f t="shared" si="2"/>
        <v>8.3.1</v>
      </c>
      <c r="I55" s="88" t="str">
        <f t="shared" si="3"/>
        <v xml:space="preserve">HARDBOARD </v>
      </c>
      <c r="J55" s="79" t="s">
        <v>90</v>
      </c>
      <c r="K55" s="93"/>
      <c r="L55" s="93"/>
      <c r="M55" s="47"/>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3"/>
    </row>
    <row r="56" spans="1:38" ht="14.25" customHeight="1" x14ac:dyDescent="0.2">
      <c r="A56" s="85" t="s">
        <v>130</v>
      </c>
      <c r="B56" s="88" t="s">
        <v>131</v>
      </c>
      <c r="C56" s="79" t="s">
        <v>90</v>
      </c>
      <c r="D56" s="131">
        <v>4910</v>
      </c>
      <c r="E56" s="130">
        <v>4775</v>
      </c>
      <c r="F56" s="17"/>
      <c r="G56" s="44"/>
      <c r="H56" s="88" t="str">
        <f t="shared" si="2"/>
        <v>8.3.2</v>
      </c>
      <c r="I56" s="88" t="str">
        <f t="shared" si="3"/>
        <v>MEDIUM/HIGH DENSITY FIBREBOARD (MDF/HDF)</v>
      </c>
      <c r="J56" s="79" t="s">
        <v>90</v>
      </c>
      <c r="K56" s="93"/>
      <c r="L56" s="93"/>
      <c r="M56" s="47"/>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3"/>
    </row>
    <row r="57" spans="1:38" ht="14.25" customHeight="1" x14ac:dyDescent="0.2">
      <c r="A57" s="118" t="s">
        <v>132</v>
      </c>
      <c r="B57" s="94" t="s">
        <v>133</v>
      </c>
      <c r="C57" s="79" t="s">
        <v>90</v>
      </c>
      <c r="D57" s="131">
        <v>60</v>
      </c>
      <c r="E57" s="130">
        <v>0</v>
      </c>
      <c r="F57" s="17"/>
      <c r="G57" s="44"/>
      <c r="H57" s="88" t="str">
        <f t="shared" si="2"/>
        <v>8.3.3</v>
      </c>
      <c r="I57" s="94" t="str">
        <f t="shared" si="3"/>
        <v xml:space="preserve">OTHER FIBREBOARD </v>
      </c>
      <c r="J57" s="79" t="s">
        <v>90</v>
      </c>
      <c r="K57" s="58"/>
      <c r="L57" s="58"/>
      <c r="M57" s="47"/>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3"/>
    </row>
    <row r="58" spans="1:38" ht="12.75" customHeight="1" x14ac:dyDescent="0.2">
      <c r="A58" s="72" t="s">
        <v>134</v>
      </c>
      <c r="B58" s="73" t="s">
        <v>135</v>
      </c>
      <c r="C58" s="74" t="s">
        <v>85</v>
      </c>
      <c r="D58" s="75">
        <v>70</v>
      </c>
      <c r="E58" s="76"/>
      <c r="F58" s="17"/>
      <c r="G58" s="44"/>
      <c r="H58" s="88" t="str">
        <f t="shared" si="2"/>
        <v>9</v>
      </c>
      <c r="I58" s="77" t="str">
        <f t="shared" si="3"/>
        <v>WOOD PULP</v>
      </c>
      <c r="J58" s="79" t="s">
        <v>85</v>
      </c>
      <c r="K58" s="132" t="e">
        <f>D58-(D59+D60+D64)</f>
        <v>#VALUE!</v>
      </c>
      <c r="L58" s="132" t="e">
        <f>E58-(E59+E60+E64)</f>
        <v>#VALUE!</v>
      </c>
      <c r="M58" s="47"/>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3"/>
    </row>
    <row r="59" spans="1:38" ht="12.75" customHeight="1" x14ac:dyDescent="0.2">
      <c r="A59" s="85" t="s">
        <v>136</v>
      </c>
      <c r="B59" s="78" t="s">
        <v>137</v>
      </c>
      <c r="C59" s="79" t="s">
        <v>85</v>
      </c>
      <c r="D59" s="133" t="s">
        <v>86</v>
      </c>
      <c r="E59" s="134" t="s">
        <v>138</v>
      </c>
      <c r="F59" s="17"/>
      <c r="G59" s="44"/>
      <c r="H59" s="88" t="str">
        <f t="shared" si="2"/>
        <v>9.1</v>
      </c>
      <c r="I59" s="88" t="str">
        <f t="shared" si="3"/>
        <v>MECHANICAL AND SEMI-CHEMICAL WOOD PULP</v>
      </c>
      <c r="J59" s="79" t="s">
        <v>85</v>
      </c>
      <c r="K59" s="93"/>
      <c r="L59" s="93"/>
      <c r="M59" s="47"/>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3"/>
    </row>
    <row r="60" spans="1:38" ht="12.75" customHeight="1" x14ac:dyDescent="0.2">
      <c r="A60" s="85" t="s">
        <v>139</v>
      </c>
      <c r="B60" s="77" t="s">
        <v>140</v>
      </c>
      <c r="C60" s="79" t="s">
        <v>85</v>
      </c>
      <c r="D60" s="133" t="s">
        <v>86</v>
      </c>
      <c r="E60" s="134" t="s">
        <v>138</v>
      </c>
      <c r="F60" s="17"/>
      <c r="G60" s="44"/>
      <c r="H60" s="88" t="str">
        <f t="shared" si="2"/>
        <v>9.2</v>
      </c>
      <c r="I60" s="88" t="str">
        <f t="shared" si="3"/>
        <v>CHEMICAL WOOD PULP</v>
      </c>
      <c r="J60" s="79" t="s">
        <v>85</v>
      </c>
      <c r="K60" s="136" t="e">
        <f>D60-(D61+D63)</f>
        <v>#VALUE!</v>
      </c>
      <c r="L60" s="136" t="e">
        <f>E60-(E61+E63)</f>
        <v>#VALUE!</v>
      </c>
      <c r="M60" s="47"/>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3"/>
    </row>
    <row r="61" spans="1:38" ht="12.75" customHeight="1" x14ac:dyDescent="0.2">
      <c r="A61" s="85" t="s">
        <v>141</v>
      </c>
      <c r="B61" s="88" t="s">
        <v>142</v>
      </c>
      <c r="C61" s="79" t="s">
        <v>85</v>
      </c>
      <c r="D61" s="133" t="s">
        <v>86</v>
      </c>
      <c r="E61" s="134" t="s">
        <v>138</v>
      </c>
      <c r="F61" s="17"/>
      <c r="G61" s="44"/>
      <c r="H61" s="88" t="str">
        <f t="shared" si="2"/>
        <v>9.2.1</v>
      </c>
      <c r="I61" s="88" t="str">
        <f t="shared" si="3"/>
        <v>SULPHATE PULP</v>
      </c>
      <c r="J61" s="79" t="s">
        <v>85</v>
      </c>
      <c r="K61" s="93"/>
      <c r="L61" s="93"/>
      <c r="M61" s="47"/>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3"/>
    </row>
    <row r="62" spans="1:38" ht="12.75" customHeight="1" x14ac:dyDescent="0.2">
      <c r="A62" s="85" t="s">
        <v>143</v>
      </c>
      <c r="B62" s="88" t="s">
        <v>144</v>
      </c>
      <c r="C62" s="79" t="s">
        <v>85</v>
      </c>
      <c r="D62" s="133" t="s">
        <v>86</v>
      </c>
      <c r="E62" s="134" t="s">
        <v>138</v>
      </c>
      <c r="F62" s="17"/>
      <c r="G62" s="44"/>
      <c r="H62" s="88" t="str">
        <f t="shared" si="2"/>
        <v>9.2.1.1</v>
      </c>
      <c r="I62" s="88" t="str">
        <f t="shared" si="3"/>
        <v>of which: BLEACHED</v>
      </c>
      <c r="J62" s="79" t="s">
        <v>85</v>
      </c>
      <c r="K62" s="93"/>
      <c r="L62" s="93"/>
      <c r="M62" s="47"/>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3"/>
    </row>
    <row r="63" spans="1:38" ht="12.75" customHeight="1" x14ac:dyDescent="0.2">
      <c r="A63" s="85" t="s">
        <v>145</v>
      </c>
      <c r="B63" s="94" t="s">
        <v>146</v>
      </c>
      <c r="C63" s="79" t="s">
        <v>85</v>
      </c>
      <c r="D63" s="133" t="s">
        <v>86</v>
      </c>
      <c r="E63" s="134" t="s">
        <v>138</v>
      </c>
      <c r="F63" s="17"/>
      <c r="G63" s="44"/>
      <c r="H63" s="88" t="str">
        <f t="shared" ref="H63:H81" si="4">A63</f>
        <v>9.2.2</v>
      </c>
      <c r="I63" s="88" t="str">
        <f t="shared" ref="I63:I81" si="5">B63</f>
        <v>SULPHITE PULP</v>
      </c>
      <c r="J63" s="79" t="s">
        <v>85</v>
      </c>
      <c r="K63" s="93"/>
      <c r="L63" s="93"/>
      <c r="M63" s="47"/>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3"/>
    </row>
    <row r="64" spans="1:38" ht="12.75" customHeight="1" x14ac:dyDescent="0.2">
      <c r="A64" s="118" t="s">
        <v>147</v>
      </c>
      <c r="B64" s="78" t="s">
        <v>148</v>
      </c>
      <c r="C64" s="79" t="s">
        <v>85</v>
      </c>
      <c r="D64" s="133" t="s">
        <v>86</v>
      </c>
      <c r="E64" s="134" t="s">
        <v>138</v>
      </c>
      <c r="F64" s="17"/>
      <c r="G64" s="44"/>
      <c r="H64" s="88" t="str">
        <f t="shared" si="4"/>
        <v>9.3</v>
      </c>
      <c r="I64" s="94" t="str">
        <f t="shared" si="5"/>
        <v>DISSOLVING GRADES</v>
      </c>
      <c r="J64" s="79" t="s">
        <v>85</v>
      </c>
      <c r="K64" s="58"/>
      <c r="L64" s="58"/>
      <c r="M64" s="47"/>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3"/>
    </row>
    <row r="65" spans="1:38" ht="12.75" customHeight="1" x14ac:dyDescent="0.2">
      <c r="A65" s="72" t="s">
        <v>149</v>
      </c>
      <c r="B65" s="73" t="s">
        <v>150</v>
      </c>
      <c r="C65" s="74" t="s">
        <v>85</v>
      </c>
      <c r="D65" s="125" t="s">
        <v>86</v>
      </c>
      <c r="E65" s="134" t="s">
        <v>138</v>
      </c>
      <c r="F65" s="17"/>
      <c r="G65" s="44"/>
      <c r="H65" s="88" t="str">
        <f t="shared" si="4"/>
        <v>10</v>
      </c>
      <c r="I65" s="77" t="str">
        <f t="shared" si="5"/>
        <v xml:space="preserve">OTHER PULP </v>
      </c>
      <c r="J65" s="79" t="s">
        <v>85</v>
      </c>
      <c r="K65" s="132" t="e">
        <f>D65-(D66+D67)</f>
        <v>#VALUE!</v>
      </c>
      <c r="L65" s="132" t="e">
        <f>E65-(E66+E67)</f>
        <v>#VALUE!</v>
      </c>
      <c r="M65" s="47"/>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3"/>
    </row>
    <row r="66" spans="1:38" ht="12.75" customHeight="1" x14ac:dyDescent="0.2">
      <c r="A66" s="85" t="s">
        <v>151</v>
      </c>
      <c r="B66" s="77" t="s">
        <v>152</v>
      </c>
      <c r="C66" s="79" t="s">
        <v>85</v>
      </c>
      <c r="D66" s="133" t="s">
        <v>86</v>
      </c>
      <c r="E66" s="134" t="s">
        <v>138</v>
      </c>
      <c r="F66" s="17"/>
      <c r="G66" s="44"/>
      <c r="H66" s="88" t="str">
        <f t="shared" si="4"/>
        <v>10.1</v>
      </c>
      <c r="I66" s="88" t="str">
        <f t="shared" si="5"/>
        <v>PULP FROM FIBRES OTHER THAN WOOD</v>
      </c>
      <c r="J66" s="79" t="s">
        <v>85</v>
      </c>
      <c r="K66" s="93"/>
      <c r="L66" s="93"/>
      <c r="M66" s="47"/>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3"/>
    </row>
    <row r="67" spans="1:38" ht="12.75" customHeight="1" x14ac:dyDescent="0.2">
      <c r="A67" s="118" t="s">
        <v>153</v>
      </c>
      <c r="B67" s="94" t="s">
        <v>154</v>
      </c>
      <c r="C67" s="79" t="s">
        <v>85</v>
      </c>
      <c r="D67" s="133" t="s">
        <v>86</v>
      </c>
      <c r="E67" s="134" t="s">
        <v>138</v>
      </c>
      <c r="F67" s="17"/>
      <c r="G67" s="44"/>
      <c r="H67" s="88" t="str">
        <f t="shared" si="4"/>
        <v>10.2</v>
      </c>
      <c r="I67" s="94" t="str">
        <f t="shared" si="5"/>
        <v>RECOVERED FIBRE PULP</v>
      </c>
      <c r="J67" s="79" t="s">
        <v>85</v>
      </c>
      <c r="K67" s="58"/>
      <c r="L67" s="58"/>
      <c r="M67" s="47"/>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3"/>
    </row>
    <row r="68" spans="1:38" ht="12.75" customHeight="1" x14ac:dyDescent="0.2">
      <c r="A68" s="124" t="s">
        <v>155</v>
      </c>
      <c r="B68" s="73" t="s">
        <v>156</v>
      </c>
      <c r="C68" s="74" t="s">
        <v>85</v>
      </c>
      <c r="D68" s="125" t="s">
        <v>86</v>
      </c>
      <c r="E68" s="134" t="s">
        <v>138</v>
      </c>
      <c r="F68" s="17"/>
      <c r="G68" s="44"/>
      <c r="H68" s="88" t="str">
        <f t="shared" si="4"/>
        <v>11</v>
      </c>
      <c r="I68" s="78" t="str">
        <f t="shared" si="5"/>
        <v>RECOVERED PAPER</v>
      </c>
      <c r="J68" s="79" t="s">
        <v>85</v>
      </c>
      <c r="K68" s="127"/>
      <c r="L68" s="127"/>
      <c r="M68" s="47"/>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3"/>
    </row>
    <row r="69" spans="1:38" ht="12.75" customHeight="1" x14ac:dyDescent="0.2">
      <c r="A69" s="72" t="s">
        <v>157</v>
      </c>
      <c r="B69" s="73" t="s">
        <v>158</v>
      </c>
      <c r="C69" s="74" t="s">
        <v>85</v>
      </c>
      <c r="D69" s="75">
        <v>2800</v>
      </c>
      <c r="E69" s="134" t="s">
        <v>138</v>
      </c>
      <c r="F69" s="17"/>
      <c r="G69" s="44"/>
      <c r="H69" s="88" t="str">
        <f t="shared" si="4"/>
        <v>12</v>
      </c>
      <c r="I69" s="77" t="str">
        <f t="shared" si="5"/>
        <v>PAPER AND PAPERBOARD</v>
      </c>
      <c r="J69" s="79" t="s">
        <v>85</v>
      </c>
      <c r="K69" s="132" t="e">
        <f>D69-(D70+D75+D76+D81)</f>
        <v>#VALUE!</v>
      </c>
      <c r="L69" s="132" t="e">
        <f>E69-(E70+E75+E76+E81)</f>
        <v>#VALUE!</v>
      </c>
      <c r="M69" s="47"/>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3"/>
    </row>
    <row r="70" spans="1:38" ht="12.75" customHeight="1" x14ac:dyDescent="0.2">
      <c r="A70" s="85" t="s">
        <v>159</v>
      </c>
      <c r="B70" s="77" t="s">
        <v>160</v>
      </c>
      <c r="C70" s="79" t="s">
        <v>85</v>
      </c>
      <c r="D70" s="133" t="s">
        <v>86</v>
      </c>
      <c r="E70" s="134" t="s">
        <v>138</v>
      </c>
      <c r="F70" s="17"/>
      <c r="G70" s="44"/>
      <c r="H70" s="88" t="str">
        <f t="shared" si="4"/>
        <v>12.1</v>
      </c>
      <c r="I70" s="88" t="str">
        <f t="shared" si="5"/>
        <v>GRAPHIC PAPERS</v>
      </c>
      <c r="J70" s="79" t="s">
        <v>85</v>
      </c>
      <c r="K70" s="136" t="e">
        <f>D70-(D71+D72+D73+D74)</f>
        <v>#VALUE!</v>
      </c>
      <c r="L70" s="136" t="e">
        <f>E70-(E71+E72+E73+E74)</f>
        <v>#VALUE!</v>
      </c>
      <c r="M70" s="47"/>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3"/>
    </row>
    <row r="71" spans="1:38" ht="12.75" customHeight="1" x14ac:dyDescent="0.2">
      <c r="A71" s="85" t="s">
        <v>161</v>
      </c>
      <c r="B71" s="88" t="s">
        <v>162</v>
      </c>
      <c r="C71" s="79" t="s">
        <v>85</v>
      </c>
      <c r="D71" s="133" t="s">
        <v>86</v>
      </c>
      <c r="E71" s="134" t="s">
        <v>138</v>
      </c>
      <c r="F71" s="17"/>
      <c r="G71" s="44"/>
      <c r="H71" s="88" t="str">
        <f t="shared" si="4"/>
        <v>12.1.1</v>
      </c>
      <c r="I71" s="88" t="str">
        <f t="shared" si="5"/>
        <v>NEWSPRINT</v>
      </c>
      <c r="J71" s="79" t="s">
        <v>85</v>
      </c>
      <c r="K71" s="93"/>
      <c r="L71" s="93"/>
      <c r="M71" s="47"/>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3"/>
    </row>
    <row r="72" spans="1:38" ht="12.75" customHeight="1" x14ac:dyDescent="0.2">
      <c r="A72" s="85" t="s">
        <v>163</v>
      </c>
      <c r="B72" s="88" t="s">
        <v>164</v>
      </c>
      <c r="C72" s="79" t="s">
        <v>85</v>
      </c>
      <c r="D72" s="133" t="s">
        <v>86</v>
      </c>
      <c r="E72" s="134" t="s">
        <v>138</v>
      </c>
      <c r="F72" s="17"/>
      <c r="G72" s="44"/>
      <c r="H72" s="88" t="str">
        <f t="shared" si="4"/>
        <v>12.1.2</v>
      </c>
      <c r="I72" s="88" t="str">
        <f t="shared" si="5"/>
        <v>UNCOATED MECHANICAL</v>
      </c>
      <c r="J72" s="79" t="s">
        <v>85</v>
      </c>
      <c r="K72" s="93"/>
      <c r="L72" s="93"/>
      <c r="M72" s="47"/>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3"/>
    </row>
    <row r="73" spans="1:38" ht="12.75" customHeight="1" x14ac:dyDescent="0.2">
      <c r="A73" s="85" t="s">
        <v>165</v>
      </c>
      <c r="B73" s="88" t="s">
        <v>166</v>
      </c>
      <c r="C73" s="79" t="s">
        <v>85</v>
      </c>
      <c r="D73" s="133" t="s">
        <v>86</v>
      </c>
      <c r="E73" s="134" t="s">
        <v>138</v>
      </c>
      <c r="F73" s="17"/>
      <c r="G73" s="44"/>
      <c r="H73" s="88" t="str">
        <f t="shared" si="4"/>
        <v>12.1.3</v>
      </c>
      <c r="I73" s="88" t="str">
        <f t="shared" si="5"/>
        <v>UNCOATED WOODFREE</v>
      </c>
      <c r="J73" s="79" t="s">
        <v>85</v>
      </c>
      <c r="K73" s="93"/>
      <c r="L73" s="93"/>
      <c r="M73" s="47"/>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3"/>
    </row>
    <row r="74" spans="1:38" ht="12.75" customHeight="1" x14ac:dyDescent="0.2">
      <c r="A74" s="85" t="s">
        <v>167</v>
      </c>
      <c r="B74" s="94" t="s">
        <v>168</v>
      </c>
      <c r="C74" s="79" t="s">
        <v>85</v>
      </c>
      <c r="D74" s="133" t="s">
        <v>86</v>
      </c>
      <c r="E74" s="134" t="s">
        <v>138</v>
      </c>
      <c r="F74" s="17"/>
      <c r="G74" s="44"/>
      <c r="H74" s="88" t="str">
        <f t="shared" si="4"/>
        <v>12.1.4</v>
      </c>
      <c r="I74" s="88" t="str">
        <f t="shared" si="5"/>
        <v>COATED PAPERS</v>
      </c>
      <c r="J74" s="79" t="s">
        <v>85</v>
      </c>
      <c r="K74" s="93"/>
      <c r="L74" s="93"/>
      <c r="M74" s="47"/>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3"/>
    </row>
    <row r="75" spans="1:38" ht="12.75" customHeight="1" x14ac:dyDescent="0.2">
      <c r="A75" s="85" t="s">
        <v>169</v>
      </c>
      <c r="B75" s="78" t="s">
        <v>170</v>
      </c>
      <c r="C75" s="79" t="s">
        <v>85</v>
      </c>
      <c r="D75" s="133" t="s">
        <v>86</v>
      </c>
      <c r="E75" s="134" t="s">
        <v>138</v>
      </c>
      <c r="F75" s="17"/>
      <c r="G75" s="44"/>
      <c r="H75" s="88" t="str">
        <f t="shared" si="4"/>
        <v>12.2</v>
      </c>
      <c r="I75" s="88" t="str">
        <f t="shared" si="5"/>
        <v>HOUSEHOLD AND SANITARY PAPERS</v>
      </c>
      <c r="J75" s="79" t="s">
        <v>85</v>
      </c>
      <c r="K75" s="93"/>
      <c r="L75" s="93"/>
      <c r="M75" s="47"/>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3"/>
    </row>
    <row r="76" spans="1:38" ht="12.75" customHeight="1" x14ac:dyDescent="0.2">
      <c r="A76" s="85" t="s">
        <v>171</v>
      </c>
      <c r="B76" s="77" t="s">
        <v>172</v>
      </c>
      <c r="C76" s="79" t="s">
        <v>85</v>
      </c>
      <c r="D76" s="133" t="s">
        <v>86</v>
      </c>
      <c r="E76" s="134" t="s">
        <v>138</v>
      </c>
      <c r="F76" s="17"/>
      <c r="G76" s="44"/>
      <c r="H76" s="88" t="str">
        <f t="shared" si="4"/>
        <v>12.3</v>
      </c>
      <c r="I76" s="88" t="str">
        <f t="shared" si="5"/>
        <v>PACKAGING MATERIALS</v>
      </c>
      <c r="J76" s="79" t="s">
        <v>85</v>
      </c>
      <c r="K76" s="136" t="e">
        <f>D76-(D77+D78+D79+D80)</f>
        <v>#VALUE!</v>
      </c>
      <c r="L76" s="136" t="e">
        <f>E76-(E77+E78+E79+E80)</f>
        <v>#VALUE!</v>
      </c>
      <c r="M76" s="47"/>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3"/>
    </row>
    <row r="77" spans="1:38" ht="12.75" customHeight="1" x14ac:dyDescent="0.2">
      <c r="A77" s="85" t="s">
        <v>173</v>
      </c>
      <c r="B77" s="88" t="s">
        <v>174</v>
      </c>
      <c r="C77" s="79" t="s">
        <v>85</v>
      </c>
      <c r="D77" s="133" t="s">
        <v>86</v>
      </c>
      <c r="E77" s="134" t="s">
        <v>138</v>
      </c>
      <c r="F77" s="17"/>
      <c r="G77" s="44"/>
      <c r="H77" s="88" t="str">
        <f t="shared" si="4"/>
        <v>12.3.1</v>
      </c>
      <c r="I77" s="88" t="str">
        <f t="shared" si="5"/>
        <v>CASE MATERIALS</v>
      </c>
      <c r="J77" s="79" t="s">
        <v>85</v>
      </c>
      <c r="K77" s="93"/>
      <c r="L77" s="93"/>
      <c r="M77" s="47"/>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3"/>
    </row>
    <row r="78" spans="1:38" ht="12.75" customHeight="1" x14ac:dyDescent="0.2">
      <c r="A78" s="85" t="s">
        <v>175</v>
      </c>
      <c r="B78" s="88" t="s">
        <v>176</v>
      </c>
      <c r="C78" s="79" t="s">
        <v>85</v>
      </c>
      <c r="D78" s="133" t="s">
        <v>86</v>
      </c>
      <c r="E78" s="134" t="s">
        <v>138</v>
      </c>
      <c r="F78" s="17"/>
      <c r="G78" s="44"/>
      <c r="H78" s="88" t="str">
        <f t="shared" si="4"/>
        <v>12.3.2</v>
      </c>
      <c r="I78" s="88" t="str">
        <f t="shared" si="5"/>
        <v>CARTONBOARD</v>
      </c>
      <c r="J78" s="79" t="s">
        <v>85</v>
      </c>
      <c r="K78" s="93"/>
      <c r="L78" s="93"/>
      <c r="M78" s="47"/>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3"/>
    </row>
    <row r="79" spans="1:38" ht="12.75" customHeight="1" x14ac:dyDescent="0.2">
      <c r="A79" s="85" t="s">
        <v>177</v>
      </c>
      <c r="B79" s="88" t="s">
        <v>178</v>
      </c>
      <c r="C79" s="79" t="s">
        <v>85</v>
      </c>
      <c r="D79" s="133" t="s">
        <v>86</v>
      </c>
      <c r="E79" s="134" t="s">
        <v>138</v>
      </c>
      <c r="F79" s="17"/>
      <c r="G79" s="44"/>
      <c r="H79" s="88" t="str">
        <f t="shared" si="4"/>
        <v>12.3.3</v>
      </c>
      <c r="I79" s="88" t="str">
        <f t="shared" si="5"/>
        <v>WRAPPING PAPERS</v>
      </c>
      <c r="J79" s="79" t="s">
        <v>85</v>
      </c>
      <c r="K79" s="93"/>
      <c r="L79" s="93"/>
      <c r="M79" s="47"/>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3"/>
    </row>
    <row r="80" spans="1:38" ht="12.75" customHeight="1" x14ac:dyDescent="0.2">
      <c r="A80" s="85" t="s">
        <v>179</v>
      </c>
      <c r="B80" s="94" t="s">
        <v>180</v>
      </c>
      <c r="C80" s="79" t="s">
        <v>85</v>
      </c>
      <c r="D80" s="133" t="s">
        <v>86</v>
      </c>
      <c r="E80" s="134" t="s">
        <v>138</v>
      </c>
      <c r="F80" s="17"/>
      <c r="G80" s="44"/>
      <c r="H80" s="88" t="str">
        <f t="shared" si="4"/>
        <v>12.3.4</v>
      </c>
      <c r="I80" s="88" t="str">
        <f t="shared" si="5"/>
        <v>OTHER PAPERS MAINLY FOR PACKAGING</v>
      </c>
      <c r="J80" s="79" t="s">
        <v>85</v>
      </c>
      <c r="K80" s="93"/>
      <c r="L80" s="93"/>
      <c r="M80" s="47"/>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3"/>
    </row>
    <row r="81" spans="1:38" ht="12.75" customHeight="1" x14ac:dyDescent="0.2">
      <c r="A81" s="137" t="s">
        <v>181</v>
      </c>
      <c r="B81" s="138" t="s">
        <v>182</v>
      </c>
      <c r="C81" s="139" t="s">
        <v>85</v>
      </c>
      <c r="D81" s="140" t="s">
        <v>86</v>
      </c>
      <c r="E81" s="141" t="s">
        <v>138</v>
      </c>
      <c r="F81" s="17"/>
      <c r="G81" s="44"/>
      <c r="H81" s="142" t="str">
        <f t="shared" si="4"/>
        <v>12.4</v>
      </c>
      <c r="I81" s="142" t="str">
        <f t="shared" si="5"/>
        <v>OTHER PAPER AND PAPERBOARD N.E.S. (NOT ELSEWHERE SPECIFIED)</v>
      </c>
      <c r="J81" s="139" t="s">
        <v>85</v>
      </c>
      <c r="K81" s="58"/>
      <c r="L81" s="58"/>
      <c r="M81" s="47"/>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3"/>
    </row>
    <row r="82" spans="1:38" ht="14.25" customHeight="1" x14ac:dyDescent="0.2">
      <c r="A82" s="143"/>
      <c r="B82" s="144" t="s">
        <v>183</v>
      </c>
      <c r="C82" s="145"/>
      <c r="D82" s="146"/>
      <c r="E82" s="147"/>
      <c r="F82" s="22"/>
      <c r="G82" s="22"/>
      <c r="H82" s="148" t="s">
        <v>7</v>
      </c>
      <c r="I82" s="145"/>
      <c r="J82" s="145"/>
      <c r="K82" s="112"/>
      <c r="L82" s="11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3"/>
    </row>
    <row r="83" spans="1:38" ht="14.25" customHeight="1" x14ac:dyDescent="0.2">
      <c r="A83" s="149"/>
      <c r="B83" s="50" t="s">
        <v>184</v>
      </c>
      <c r="C83" s="22"/>
      <c r="D83" s="150"/>
      <c r="E83" s="151"/>
      <c r="F83" s="22"/>
      <c r="G83" s="22"/>
      <c r="H83" s="152" t="s">
        <v>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3"/>
    </row>
    <row r="84" spans="1:38" ht="12.75" customHeight="1" x14ac:dyDescent="0.2">
      <c r="A84" s="153"/>
      <c r="B84" s="154" t="s">
        <v>185</v>
      </c>
      <c r="C84" s="22"/>
      <c r="D84" s="22"/>
      <c r="E84" s="22"/>
      <c r="F84" s="22"/>
      <c r="G84" s="22"/>
      <c r="H84" s="155" t="s">
        <v>7</v>
      </c>
      <c r="I84" s="22"/>
      <c r="J84" s="22"/>
      <c r="K84" s="22"/>
      <c r="L84" s="22"/>
      <c r="M84" s="22"/>
      <c r="N84" s="22"/>
      <c r="O84" s="22"/>
      <c r="P84" s="22"/>
      <c r="Q84" s="156"/>
      <c r="R84" s="22"/>
      <c r="S84" s="22"/>
      <c r="T84" s="22"/>
      <c r="U84" s="22"/>
      <c r="V84" s="22"/>
      <c r="W84" s="22"/>
      <c r="X84" s="22"/>
      <c r="Y84" s="22"/>
      <c r="Z84" s="22"/>
      <c r="AA84" s="22"/>
      <c r="AB84" s="22"/>
      <c r="AC84" s="22"/>
      <c r="AD84" s="22"/>
      <c r="AE84" s="22"/>
      <c r="AF84" s="22"/>
      <c r="AG84" s="22"/>
      <c r="AH84" s="22"/>
      <c r="AI84" s="22"/>
      <c r="AJ84" s="22"/>
      <c r="AK84" s="22"/>
      <c r="AL84" s="23"/>
    </row>
    <row r="85" spans="1:38" ht="12.75" customHeight="1" x14ac:dyDescent="0.2">
      <c r="A85" s="153"/>
      <c r="B85" s="22"/>
      <c r="C85" s="22"/>
      <c r="D85" s="22"/>
      <c r="E85" s="22"/>
      <c r="F85" s="22"/>
      <c r="G85" s="22"/>
      <c r="H85" s="155" t="s">
        <v>7</v>
      </c>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3"/>
    </row>
    <row r="86" spans="1:38" ht="12.75" customHeight="1" x14ac:dyDescent="0.2">
      <c r="A86" s="153"/>
      <c r="B86" s="22"/>
      <c r="C86" s="22"/>
      <c r="D86" s="22"/>
      <c r="E86" s="22"/>
      <c r="F86" s="22"/>
      <c r="G86" s="22"/>
      <c r="H86" s="155" t="s">
        <v>7</v>
      </c>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3"/>
    </row>
    <row r="87" spans="1:38" ht="12.75" customHeight="1" x14ac:dyDescent="0.2">
      <c r="A87" s="153"/>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3"/>
    </row>
    <row r="88" spans="1:38" ht="12.75" customHeight="1" x14ac:dyDescent="0.2">
      <c r="A88" s="153"/>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3"/>
    </row>
    <row r="89" spans="1:38" ht="12.75" customHeight="1" x14ac:dyDescent="0.2">
      <c r="A89" s="153"/>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3"/>
    </row>
    <row r="90" spans="1:38" ht="12.75" customHeight="1" x14ac:dyDescent="0.2">
      <c r="A90" s="153"/>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3"/>
    </row>
    <row r="91" spans="1:38" ht="12.75" customHeight="1" x14ac:dyDescent="0.2">
      <c r="A91" s="153"/>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3"/>
    </row>
    <row r="92" spans="1:38" ht="12.75" customHeight="1" x14ac:dyDescent="0.2">
      <c r="A92" s="153"/>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3"/>
    </row>
    <row r="93" spans="1:38" ht="12.75" customHeight="1" x14ac:dyDescent="0.2">
      <c r="A93" s="153"/>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3"/>
    </row>
    <row r="94" spans="1:38" ht="12.75" customHeight="1" x14ac:dyDescent="0.2">
      <c r="A94" s="153"/>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3"/>
    </row>
    <row r="95" spans="1:38" ht="12.75" customHeight="1" x14ac:dyDescent="0.2">
      <c r="A95" s="153"/>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3"/>
    </row>
    <row r="96" spans="1:38" ht="12.75" customHeight="1" x14ac:dyDescent="0.2">
      <c r="A96" s="153"/>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3"/>
    </row>
    <row r="97" spans="1:38" ht="12.75" customHeight="1" x14ac:dyDescent="0.2">
      <c r="A97" s="153"/>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3"/>
    </row>
    <row r="98" spans="1:38" ht="12.75" customHeight="1" x14ac:dyDescent="0.2">
      <c r="A98" s="153"/>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3"/>
    </row>
    <row r="99" spans="1:38" ht="12.75" customHeight="1" x14ac:dyDescent="0.2">
      <c r="A99" s="153"/>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3"/>
    </row>
    <row r="100" spans="1:38" ht="12.75" customHeight="1" x14ac:dyDescent="0.2">
      <c r="A100" s="153"/>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3"/>
    </row>
    <row r="101" spans="1:38" ht="12.75" customHeight="1" x14ac:dyDescent="0.15">
      <c r="A101" s="149"/>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3"/>
    </row>
    <row r="102" spans="1:38" ht="12.75" customHeight="1" x14ac:dyDescent="0.15">
      <c r="A102" s="149"/>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3"/>
    </row>
    <row r="103" spans="1:38" ht="12.75" customHeight="1" x14ac:dyDescent="0.15">
      <c r="A103" s="149"/>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3"/>
    </row>
    <row r="104" spans="1:38" ht="12.75" customHeight="1" x14ac:dyDescent="0.15">
      <c r="A104" s="149"/>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3"/>
    </row>
    <row r="105" spans="1:38" ht="12.75" customHeight="1" x14ac:dyDescent="0.15">
      <c r="A105" s="149"/>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3"/>
    </row>
    <row r="106" spans="1:38" ht="12.75" customHeight="1" x14ac:dyDescent="0.15">
      <c r="A106" s="149"/>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3"/>
    </row>
    <row r="107" spans="1:38" ht="12.75" customHeight="1" x14ac:dyDescent="0.2">
      <c r="A107" s="149"/>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157" t="s">
        <v>7</v>
      </c>
      <c r="AJ107" s="157" t="s">
        <v>7</v>
      </c>
      <c r="AK107" s="157" t="s">
        <v>7</v>
      </c>
      <c r="AL107" s="158" t="s">
        <v>7</v>
      </c>
    </row>
    <row r="108" spans="1:38" ht="12.75" customHeight="1" x14ac:dyDescent="0.15">
      <c r="A108" s="149"/>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3"/>
    </row>
    <row r="109" spans="1:38" ht="12.75" customHeight="1" x14ac:dyDescent="0.15">
      <c r="A109" s="149"/>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3"/>
    </row>
    <row r="110" spans="1:38" ht="12.75" customHeight="1" x14ac:dyDescent="0.15">
      <c r="A110" s="149"/>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3"/>
    </row>
    <row r="111" spans="1:38" ht="12.75" customHeight="1" x14ac:dyDescent="0.15">
      <c r="A111" s="149"/>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3"/>
    </row>
    <row r="112" spans="1:38" ht="12.75" customHeight="1" x14ac:dyDescent="0.15">
      <c r="A112" s="149"/>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3"/>
    </row>
    <row r="113" spans="1:38" ht="12.75" customHeight="1" x14ac:dyDescent="0.15">
      <c r="A113" s="149"/>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3"/>
    </row>
    <row r="114" spans="1:38" ht="12.75" customHeight="1" x14ac:dyDescent="0.15">
      <c r="A114" s="149"/>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3"/>
    </row>
    <row r="115" spans="1:38" ht="12.75" customHeight="1" x14ac:dyDescent="0.15">
      <c r="A115" s="149"/>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3"/>
    </row>
    <row r="116" spans="1:38" ht="12.75" customHeight="1" x14ac:dyDescent="0.15">
      <c r="A116" s="149"/>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3"/>
    </row>
    <row r="117" spans="1:38" ht="12.75" customHeight="1" x14ac:dyDescent="0.15">
      <c r="A117" s="149"/>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3"/>
    </row>
    <row r="118" spans="1:38" ht="12.75" customHeight="1" x14ac:dyDescent="0.15">
      <c r="A118" s="149"/>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3"/>
    </row>
    <row r="119" spans="1:38" ht="12.75" customHeight="1" x14ac:dyDescent="0.15">
      <c r="A119" s="149"/>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3"/>
    </row>
    <row r="120" spans="1:38" ht="12.75" customHeight="1" x14ac:dyDescent="0.15">
      <c r="A120" s="149"/>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3"/>
    </row>
    <row r="121" spans="1:38" ht="12.75" customHeight="1" x14ac:dyDescent="0.15">
      <c r="A121" s="149"/>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3"/>
    </row>
    <row r="122" spans="1:38" ht="12.75" customHeight="1" x14ac:dyDescent="0.15">
      <c r="A122" s="149"/>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3"/>
    </row>
    <row r="123" spans="1:38" ht="12.75" customHeight="1" x14ac:dyDescent="0.15">
      <c r="A123" s="149"/>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3"/>
    </row>
    <row r="124" spans="1:38" ht="12.75" customHeight="1" x14ac:dyDescent="0.15">
      <c r="A124" s="149"/>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3"/>
    </row>
    <row r="125" spans="1:38" ht="12.75" customHeight="1" x14ac:dyDescent="0.15">
      <c r="A125" s="149"/>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3"/>
    </row>
    <row r="126" spans="1:38" ht="12.75" customHeight="1" x14ac:dyDescent="0.15">
      <c r="A126" s="149"/>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3"/>
    </row>
    <row r="127" spans="1:38" ht="12.75" customHeight="1" x14ac:dyDescent="0.15">
      <c r="A127" s="149"/>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3"/>
    </row>
    <row r="128" spans="1:38" ht="12.75" customHeight="1" x14ac:dyDescent="0.15">
      <c r="A128" s="149"/>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3"/>
    </row>
    <row r="129" spans="1:38" ht="12.75" customHeight="1" x14ac:dyDescent="0.15">
      <c r="A129" s="149"/>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3"/>
    </row>
    <row r="130" spans="1:38" ht="12.75" customHeight="1" x14ac:dyDescent="0.15">
      <c r="A130" s="149"/>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3"/>
    </row>
    <row r="131" spans="1:38" ht="12.75" customHeight="1" x14ac:dyDescent="0.15">
      <c r="A131" s="149"/>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3"/>
    </row>
    <row r="132" spans="1:38" ht="12.75" customHeight="1" x14ac:dyDescent="0.15">
      <c r="A132" s="149"/>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3"/>
    </row>
    <row r="133" spans="1:38" ht="12.75" customHeight="1" x14ac:dyDescent="0.15">
      <c r="A133" s="149"/>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3"/>
    </row>
    <row r="134" spans="1:38" ht="12.75" customHeight="1" x14ac:dyDescent="0.15">
      <c r="A134" s="149"/>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3"/>
    </row>
    <row r="135" spans="1:38" ht="12.75" customHeight="1" x14ac:dyDescent="0.15">
      <c r="A135" s="149"/>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3"/>
    </row>
    <row r="136" spans="1:38" ht="12.75" customHeight="1" x14ac:dyDescent="0.15">
      <c r="A136" s="149"/>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3"/>
    </row>
    <row r="137" spans="1:38" ht="12.75" customHeight="1" x14ac:dyDescent="0.15">
      <c r="A137" s="149"/>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3"/>
    </row>
    <row r="138" spans="1:38" ht="12.75" customHeight="1" x14ac:dyDescent="0.15">
      <c r="A138" s="149"/>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3"/>
    </row>
    <row r="139" spans="1:38" ht="12.75" customHeight="1" x14ac:dyDescent="0.15">
      <c r="A139" s="149"/>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3"/>
    </row>
    <row r="140" spans="1:38" ht="12.75" customHeight="1" x14ac:dyDescent="0.15">
      <c r="A140" s="149"/>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3"/>
    </row>
    <row r="141" spans="1:38" ht="12.75" customHeight="1" x14ac:dyDescent="0.15">
      <c r="A141" s="149"/>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3"/>
    </row>
    <row r="142" spans="1:38" ht="12.75" customHeight="1" x14ac:dyDescent="0.15">
      <c r="A142" s="149"/>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3"/>
    </row>
    <row r="143" spans="1:38" ht="12.75" customHeight="1" x14ac:dyDescent="0.15">
      <c r="A143" s="149"/>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3"/>
    </row>
    <row r="144" spans="1:38" ht="12.75" customHeight="1" x14ac:dyDescent="0.15">
      <c r="A144" s="149"/>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3"/>
    </row>
    <row r="145" spans="1:38" ht="12.75" customHeight="1" x14ac:dyDescent="0.15">
      <c r="A145" s="149"/>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3"/>
    </row>
    <row r="146" spans="1:38" ht="12.75" customHeight="1" x14ac:dyDescent="0.15">
      <c r="A146" s="149"/>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3"/>
    </row>
    <row r="147" spans="1:38" ht="12.75" customHeight="1" x14ac:dyDescent="0.15">
      <c r="A147" s="149"/>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3"/>
    </row>
    <row r="148" spans="1:38" ht="12.75" customHeight="1" x14ac:dyDescent="0.15">
      <c r="A148" s="149"/>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3"/>
    </row>
    <row r="149" spans="1:38" ht="12.75" customHeight="1" x14ac:dyDescent="0.15">
      <c r="A149" s="149"/>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3"/>
    </row>
    <row r="150" spans="1:38" ht="12.75" customHeight="1" x14ac:dyDescent="0.15">
      <c r="A150" s="149"/>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3"/>
    </row>
    <row r="151" spans="1:38" ht="12.75" customHeight="1" x14ac:dyDescent="0.15">
      <c r="A151" s="149"/>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3"/>
    </row>
    <row r="152" spans="1:38" ht="12.75" customHeight="1" x14ac:dyDescent="0.15">
      <c r="A152" s="149"/>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3"/>
    </row>
    <row r="153" spans="1:38" ht="12.75" customHeight="1" x14ac:dyDescent="0.15">
      <c r="A153" s="149"/>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3"/>
    </row>
    <row r="154" spans="1:38" ht="12.75" customHeight="1" x14ac:dyDescent="0.15">
      <c r="A154" s="149"/>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3"/>
    </row>
    <row r="155" spans="1:38" ht="12.75" customHeight="1" x14ac:dyDescent="0.15">
      <c r="A155" s="149"/>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3"/>
    </row>
    <row r="156" spans="1:38" ht="12.75" customHeight="1" x14ac:dyDescent="0.15">
      <c r="A156" s="149"/>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3"/>
    </row>
    <row r="157" spans="1:38" ht="12.75" customHeight="1" x14ac:dyDescent="0.15">
      <c r="A157" s="149"/>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3"/>
    </row>
    <row r="158" spans="1:38" ht="12.75" customHeight="1" x14ac:dyDescent="0.15">
      <c r="A158" s="149"/>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3"/>
    </row>
    <row r="159" spans="1:38" ht="12.75" customHeight="1" x14ac:dyDescent="0.15">
      <c r="A159" s="149"/>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3"/>
    </row>
    <row r="160" spans="1:38" ht="12.75" customHeight="1" x14ac:dyDescent="0.15">
      <c r="A160" s="149"/>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3"/>
    </row>
    <row r="161" spans="1:38" ht="12.75" customHeight="1" x14ac:dyDescent="0.15">
      <c r="A161" s="149"/>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3"/>
    </row>
    <row r="162" spans="1:38" ht="12.75" customHeight="1" x14ac:dyDescent="0.15">
      <c r="A162" s="149"/>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3"/>
    </row>
    <row r="163" spans="1:38" ht="12.75" customHeight="1" x14ac:dyDescent="0.15">
      <c r="A163" s="149"/>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3"/>
    </row>
    <row r="164" spans="1:38" ht="12.75" customHeight="1" x14ac:dyDescent="0.15">
      <c r="A164" s="149"/>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3"/>
    </row>
    <row r="165" spans="1:38" ht="12.75" customHeight="1" x14ac:dyDescent="0.15">
      <c r="A165" s="149"/>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3"/>
    </row>
    <row r="166" spans="1:38" ht="12.75" customHeight="1" x14ac:dyDescent="0.15">
      <c r="A166" s="149"/>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3"/>
    </row>
    <row r="167" spans="1:38" ht="12.75" customHeight="1" x14ac:dyDescent="0.15">
      <c r="A167" s="149"/>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3"/>
    </row>
    <row r="168" spans="1:38" ht="12.75" customHeight="1" x14ac:dyDescent="0.15">
      <c r="A168" s="149"/>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3"/>
    </row>
    <row r="169" spans="1:38" ht="12.75" customHeight="1" x14ac:dyDescent="0.15">
      <c r="A169" s="149"/>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3"/>
    </row>
    <row r="170" spans="1:38" ht="12.75" customHeight="1" x14ac:dyDescent="0.15">
      <c r="A170" s="149"/>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3"/>
    </row>
    <row r="171" spans="1:38" ht="12.75" customHeight="1" x14ac:dyDescent="0.15">
      <c r="A171" s="149"/>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3"/>
    </row>
    <row r="172" spans="1:38" ht="12.75" customHeight="1" x14ac:dyDescent="0.15">
      <c r="A172" s="149"/>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3"/>
    </row>
    <row r="173" spans="1:38" ht="12.75" customHeight="1" x14ac:dyDescent="0.15">
      <c r="A173" s="149"/>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3"/>
    </row>
    <row r="174" spans="1:38" ht="12.75" customHeight="1" x14ac:dyDescent="0.15">
      <c r="A174" s="149"/>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3"/>
    </row>
    <row r="175" spans="1:38" ht="12.75" customHeight="1" x14ac:dyDescent="0.15">
      <c r="A175" s="149"/>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3"/>
    </row>
    <row r="176" spans="1:38" ht="12.75" customHeight="1" x14ac:dyDescent="0.15">
      <c r="A176" s="149"/>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3"/>
    </row>
    <row r="177" spans="1:38" ht="12.75" customHeight="1" x14ac:dyDescent="0.15">
      <c r="A177" s="149"/>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3"/>
    </row>
    <row r="178" spans="1:38" ht="12.75" customHeight="1" x14ac:dyDescent="0.15">
      <c r="A178" s="149"/>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3"/>
    </row>
    <row r="179" spans="1:38" ht="12.75" customHeight="1" x14ac:dyDescent="0.15">
      <c r="A179" s="149"/>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3"/>
    </row>
    <row r="180" spans="1:38" ht="12.75" customHeight="1" x14ac:dyDescent="0.15">
      <c r="A180" s="149"/>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3"/>
    </row>
    <row r="181" spans="1:38" ht="12.75" customHeight="1" x14ac:dyDescent="0.15">
      <c r="A181" s="149"/>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3"/>
    </row>
    <row r="182" spans="1:38" ht="12.75" customHeight="1" x14ac:dyDescent="0.15">
      <c r="A182" s="149"/>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3"/>
    </row>
    <row r="183" spans="1:38" ht="12.75" customHeight="1" x14ac:dyDescent="0.15">
      <c r="A183" s="149"/>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3"/>
    </row>
    <row r="184" spans="1:38" ht="12.75" customHeight="1" x14ac:dyDescent="0.15">
      <c r="A184" s="149"/>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3"/>
    </row>
    <row r="185" spans="1:38" ht="12.75" customHeight="1" x14ac:dyDescent="0.15">
      <c r="A185" s="149"/>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3"/>
    </row>
    <row r="186" spans="1:38" ht="12.75" customHeight="1" x14ac:dyDescent="0.15">
      <c r="A186" s="149"/>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3"/>
    </row>
    <row r="187" spans="1:38" ht="12.75" customHeight="1" x14ac:dyDescent="0.15">
      <c r="A187" s="149"/>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3"/>
    </row>
    <row r="188" spans="1:38" ht="12.75" customHeight="1" x14ac:dyDescent="0.15">
      <c r="A188" s="149"/>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3"/>
    </row>
    <row r="189" spans="1:38" ht="12.75" customHeight="1" x14ac:dyDescent="0.15">
      <c r="A189" s="149"/>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3"/>
    </row>
    <row r="190" spans="1:38" ht="12.75" customHeight="1" x14ac:dyDescent="0.15">
      <c r="A190" s="149"/>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3"/>
    </row>
    <row r="191" spans="1:38" ht="12.75" customHeight="1" x14ac:dyDescent="0.15">
      <c r="A191" s="149"/>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3"/>
    </row>
    <row r="192" spans="1:38" ht="12.75" customHeight="1" x14ac:dyDescent="0.15">
      <c r="A192" s="149"/>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3"/>
    </row>
    <row r="193" spans="1:38" ht="12.75" customHeight="1" x14ac:dyDescent="0.15">
      <c r="A193" s="149"/>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3"/>
    </row>
    <row r="194" spans="1:38" ht="12.75" customHeight="1" x14ac:dyDescent="0.15">
      <c r="A194" s="149"/>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3"/>
    </row>
    <row r="195" spans="1:38" ht="12.75" customHeight="1" x14ac:dyDescent="0.15">
      <c r="A195" s="149"/>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3"/>
    </row>
    <row r="196" spans="1:38" ht="12.75" customHeight="1" x14ac:dyDescent="0.15">
      <c r="A196" s="149"/>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3"/>
    </row>
    <row r="197" spans="1:38" ht="12.75" customHeight="1" x14ac:dyDescent="0.15">
      <c r="A197" s="149"/>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3"/>
    </row>
    <row r="198" spans="1:38" ht="12.75" customHeight="1" x14ac:dyDescent="0.15">
      <c r="A198" s="149"/>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3"/>
    </row>
    <row r="199" spans="1:38" ht="12.75" customHeight="1" x14ac:dyDescent="0.15">
      <c r="A199" s="149"/>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3"/>
    </row>
    <row r="200" spans="1:38" ht="12.75" customHeight="1" x14ac:dyDescent="0.15">
      <c r="A200" s="149"/>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3"/>
    </row>
    <row r="201" spans="1:38" ht="12.75" customHeight="1" x14ac:dyDescent="0.15">
      <c r="A201" s="149"/>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3"/>
    </row>
    <row r="202" spans="1:38" ht="12.75" customHeight="1" x14ac:dyDescent="0.15">
      <c r="A202" s="149"/>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3"/>
    </row>
    <row r="203" spans="1:38" ht="12.75" customHeight="1" x14ac:dyDescent="0.15">
      <c r="A203" s="149"/>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3"/>
    </row>
    <row r="204" spans="1:38" ht="12.75" customHeight="1" x14ac:dyDescent="0.15">
      <c r="A204" s="149"/>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3"/>
    </row>
    <row r="205" spans="1:38" ht="12.75" customHeight="1" x14ac:dyDescent="0.15">
      <c r="A205" s="149"/>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3"/>
    </row>
    <row r="206" spans="1:38" ht="12.75" customHeight="1" x14ac:dyDescent="0.15">
      <c r="A206" s="149"/>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3"/>
    </row>
    <row r="207" spans="1:38" ht="12.75" customHeight="1" x14ac:dyDescent="0.15">
      <c r="A207" s="149"/>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3"/>
    </row>
    <row r="208" spans="1:38" ht="12.75" customHeight="1" x14ac:dyDescent="0.15">
      <c r="A208" s="149"/>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3"/>
    </row>
    <row r="209" spans="1:38" ht="12.75" customHeight="1" x14ac:dyDescent="0.15">
      <c r="A209" s="149"/>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3"/>
    </row>
    <row r="210" spans="1:38" ht="12.75" customHeight="1" x14ac:dyDescent="0.15">
      <c r="A210" s="149"/>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3"/>
    </row>
    <row r="211" spans="1:38" ht="12.75" customHeight="1" x14ac:dyDescent="0.15">
      <c r="A211" s="149"/>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3"/>
    </row>
    <row r="212" spans="1:38" ht="12.75" customHeight="1" x14ac:dyDescent="0.15">
      <c r="A212" s="159"/>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1"/>
    </row>
  </sheetData>
  <mergeCells count="13">
    <mergeCell ref="C2:D2"/>
    <mergeCell ref="A12:E12"/>
    <mergeCell ref="A30:E30"/>
    <mergeCell ref="C10:C11"/>
    <mergeCell ref="A5:B6"/>
    <mergeCell ref="A7:B7"/>
    <mergeCell ref="A8:B8"/>
    <mergeCell ref="W8:Y9"/>
    <mergeCell ref="Q11:Q12"/>
    <mergeCell ref="K7:L8"/>
    <mergeCell ref="C3:E3"/>
    <mergeCell ref="C5:E5"/>
    <mergeCell ref="I7:I8"/>
  </mergeCells>
  <pageMargins left="0.39370100000000002" right="0.39370100000000002" top="0.19685" bottom="0.19685" header="0.19685" footer="0.19685"/>
  <pageSetup scale="58" orientation="portrait"/>
  <headerFooter>
    <oddFooter>&amp;C&amp;"Helvetica,Regular"&amp;12&amp;K000000&amp;P</oddFooter>
  </headerFooter>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U101"/>
  <sheetViews>
    <sheetView showGridLines="0" workbookViewId="0"/>
  </sheetViews>
  <sheetFormatPr defaultColWidth="9.625" defaultRowHeight="12.75" customHeight="1" x14ac:dyDescent="0.15"/>
  <cols>
    <col min="1" max="1" width="8.375" style="162" customWidth="1"/>
    <col min="2" max="2" width="70.375" style="162" customWidth="1"/>
    <col min="3" max="3" width="11" style="162" customWidth="1"/>
    <col min="4" max="11" width="17" style="162" customWidth="1"/>
    <col min="12" max="13" width="9.625" style="162" customWidth="1"/>
    <col min="14" max="14" width="9.375" style="162" customWidth="1"/>
    <col min="15" max="15" width="69.875" style="162" customWidth="1"/>
    <col min="16" max="16" width="9.875" style="162" customWidth="1"/>
    <col min="17" max="26" width="10.875" style="162" customWidth="1"/>
    <col min="27" max="27" width="71" style="162" customWidth="1"/>
    <col min="28" max="28" width="10" style="162" customWidth="1"/>
    <col min="29" max="29" width="14.375" style="162" customWidth="1"/>
    <col min="30" max="30" width="12.875" style="162" customWidth="1"/>
    <col min="31" max="31" width="12.625" style="162" customWidth="1"/>
    <col min="32" max="32" width="10.875" style="162" customWidth="1"/>
    <col min="33" max="33" width="12.625" style="162" customWidth="1"/>
    <col min="34" max="34" width="1.625" style="162" customWidth="1"/>
    <col min="35" max="35" width="12.625" style="162" customWidth="1"/>
    <col min="36" max="36" width="1.625" style="162" customWidth="1"/>
    <col min="37" max="37" width="12.625" style="162" customWidth="1"/>
    <col min="38" max="38" width="1.625" style="162" customWidth="1"/>
    <col min="39" max="39" width="12.625" style="162" customWidth="1"/>
    <col min="40" max="40" width="1.625" style="162" customWidth="1"/>
    <col min="41" max="41" width="12.625" style="162" customWidth="1"/>
    <col min="42" max="42" width="1.625" style="162" customWidth="1"/>
    <col min="43" max="43" width="12.625" style="162" customWidth="1"/>
    <col min="44" max="44" width="1.625" style="162" customWidth="1"/>
    <col min="45" max="45" width="12.625" style="162" customWidth="1"/>
    <col min="46" max="46" width="1.625" style="162" customWidth="1"/>
    <col min="47" max="256" width="9.625" style="162" customWidth="1"/>
    <col min="257" max="16384" width="9.625" style="162"/>
  </cols>
  <sheetData>
    <row r="1" spans="1:255" ht="12.75" customHeight="1" x14ac:dyDescent="0.2">
      <c r="A1" s="163"/>
      <c r="B1" s="164"/>
      <c r="C1" s="164"/>
      <c r="D1" s="164"/>
      <c r="E1" s="164"/>
      <c r="F1" s="164"/>
      <c r="G1" s="164"/>
      <c r="H1" s="164"/>
      <c r="I1" s="164"/>
      <c r="J1" s="164"/>
      <c r="K1" s="16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6"/>
    </row>
    <row r="2" spans="1:255" ht="17.100000000000001" customHeight="1" x14ac:dyDescent="0.25">
      <c r="A2" s="165"/>
      <c r="B2" s="166"/>
      <c r="C2" s="1002" t="s">
        <v>187</v>
      </c>
      <c r="D2" s="1003"/>
      <c r="E2" s="1003"/>
      <c r="F2" s="1004"/>
      <c r="G2" s="167" t="s">
        <v>8</v>
      </c>
      <c r="H2" s="995" t="s">
        <v>7</v>
      </c>
      <c r="I2" s="996"/>
      <c r="J2" s="167" t="s">
        <v>9</v>
      </c>
      <c r="K2" s="168"/>
      <c r="L2" s="169"/>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3"/>
    </row>
    <row r="3" spans="1:255" ht="17.100000000000001" customHeight="1" x14ac:dyDescent="0.25">
      <c r="A3" s="169"/>
      <c r="B3" s="22"/>
      <c r="C3" s="1005"/>
      <c r="D3" s="1005"/>
      <c r="E3" s="1005"/>
      <c r="F3" s="1006"/>
      <c r="G3" s="171" t="s">
        <v>10</v>
      </c>
      <c r="H3" s="172"/>
      <c r="I3" s="172"/>
      <c r="J3" s="172"/>
      <c r="K3" s="173"/>
      <c r="L3" s="169"/>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3"/>
    </row>
    <row r="4" spans="1:255" ht="17.100000000000001" customHeight="1" x14ac:dyDescent="0.25">
      <c r="A4" s="169"/>
      <c r="B4" s="22"/>
      <c r="C4" s="1007" t="s">
        <v>14</v>
      </c>
      <c r="D4" s="1008"/>
      <c r="E4" s="1008"/>
      <c r="F4" s="994"/>
      <c r="G4" s="171" t="s">
        <v>11</v>
      </c>
      <c r="H4" s="172"/>
      <c r="I4" s="172"/>
      <c r="J4" s="172"/>
      <c r="K4" s="173"/>
      <c r="L4" s="169"/>
      <c r="M4" s="22"/>
      <c r="N4" s="22"/>
      <c r="O4" s="22"/>
      <c r="P4" s="22"/>
      <c r="Q4" s="22"/>
      <c r="R4" s="22"/>
      <c r="S4" s="22"/>
      <c r="T4" s="22"/>
      <c r="U4" s="22"/>
      <c r="V4" s="22"/>
      <c r="W4" s="22"/>
      <c r="X4" s="22"/>
      <c r="Y4" s="22"/>
      <c r="Z4" s="983" t="s">
        <v>188</v>
      </c>
      <c r="AA4" s="984"/>
      <c r="AB4" s="984"/>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3"/>
    </row>
    <row r="5" spans="1:255" ht="17.100000000000001" customHeight="1" x14ac:dyDescent="0.45">
      <c r="A5" s="169"/>
      <c r="B5" s="175" t="s">
        <v>7</v>
      </c>
      <c r="C5" s="1007" t="s">
        <v>189</v>
      </c>
      <c r="D5" s="1008"/>
      <c r="E5" s="1008"/>
      <c r="F5" s="994"/>
      <c r="G5" s="171" t="s">
        <v>15</v>
      </c>
      <c r="H5" s="172"/>
      <c r="I5" s="176"/>
      <c r="J5" s="177" t="s">
        <v>16</v>
      </c>
      <c r="K5" s="173"/>
      <c r="L5" s="169"/>
      <c r="M5" s="22"/>
      <c r="N5" s="22"/>
      <c r="O5" s="178" t="s">
        <v>17</v>
      </c>
      <c r="P5" s="22"/>
      <c r="Q5" s="22"/>
      <c r="R5" s="22"/>
      <c r="S5" s="22"/>
      <c r="T5" s="22"/>
      <c r="U5" s="22"/>
      <c r="V5" s="22"/>
      <c r="W5" s="22"/>
      <c r="X5" s="22"/>
      <c r="Y5" s="22"/>
      <c r="Z5" s="984"/>
      <c r="AA5" s="984"/>
      <c r="AB5" s="984"/>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3"/>
    </row>
    <row r="6" spans="1:255" ht="17.100000000000001" customHeight="1" x14ac:dyDescent="0.35">
      <c r="A6" s="169"/>
      <c r="B6" s="179"/>
      <c r="C6" s="180"/>
      <c r="D6" s="181"/>
      <c r="E6" s="181"/>
      <c r="F6" s="44"/>
      <c r="G6" s="171" t="s">
        <v>20</v>
      </c>
      <c r="H6" s="172"/>
      <c r="I6" s="172"/>
      <c r="J6" s="172"/>
      <c r="K6" s="173"/>
      <c r="L6" s="169"/>
      <c r="M6" s="22"/>
      <c r="N6" s="182"/>
      <c r="O6" s="182"/>
      <c r="P6" s="182"/>
      <c r="Q6" s="182"/>
      <c r="R6" s="182"/>
      <c r="S6" s="182"/>
      <c r="T6" s="183" t="str">
        <f>G2</f>
        <v xml:space="preserve">Country: </v>
      </c>
      <c r="U6" s="1009" t="str">
        <f>H2</f>
        <v xml:space="preserve"> </v>
      </c>
      <c r="V6" s="1010"/>
      <c r="W6" s="1010"/>
      <c r="X6" s="1010"/>
      <c r="Y6" s="185"/>
      <c r="Z6" s="184"/>
      <c r="AA6" s="184"/>
      <c r="AB6" s="182"/>
      <c r="AC6" s="183" t="str">
        <f>G2</f>
        <v xml:space="preserve">Country: </v>
      </c>
      <c r="AD6" s="186" t="str">
        <f>H2</f>
        <v xml:space="preserve"> </v>
      </c>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3"/>
    </row>
    <row r="7" spans="1:255" ht="20.25" customHeight="1" x14ac:dyDescent="0.3">
      <c r="A7" s="187"/>
      <c r="B7" s="1014" t="s">
        <v>190</v>
      </c>
      <c r="C7" s="1015"/>
      <c r="D7" s="1015"/>
      <c r="E7" s="188" t="s">
        <v>191</v>
      </c>
      <c r="F7" s="189" t="s">
        <v>7</v>
      </c>
      <c r="G7" s="190" t="s">
        <v>7</v>
      </c>
      <c r="H7" s="191"/>
      <c r="I7" s="191"/>
      <c r="J7" s="192"/>
      <c r="K7" s="193"/>
      <c r="L7" s="169"/>
      <c r="M7" s="194"/>
      <c r="N7" s="195"/>
      <c r="O7" s="196" t="s">
        <v>189</v>
      </c>
      <c r="P7" s="197"/>
      <c r="Q7" s="1011" t="s">
        <v>18</v>
      </c>
      <c r="R7" s="1012"/>
      <c r="S7" s="1012"/>
      <c r="T7" s="1012"/>
      <c r="U7" s="1012"/>
      <c r="V7" s="1012"/>
      <c r="W7" s="1012"/>
      <c r="X7" s="1013"/>
      <c r="Y7" s="199"/>
      <c r="Z7" s="200"/>
      <c r="AA7" s="198"/>
      <c r="AB7" s="201"/>
      <c r="AC7" s="202"/>
      <c r="AD7" s="203"/>
      <c r="AE7" s="17"/>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3"/>
    </row>
    <row r="8" spans="1:255" ht="13.5" customHeight="1" x14ac:dyDescent="0.2">
      <c r="A8" s="204" t="s">
        <v>22</v>
      </c>
      <c r="B8" s="205" t="s">
        <v>7</v>
      </c>
      <c r="C8" s="206" t="s">
        <v>192</v>
      </c>
      <c r="D8" s="997" t="s">
        <v>193</v>
      </c>
      <c r="E8" s="998"/>
      <c r="F8" s="998"/>
      <c r="G8" s="1019"/>
      <c r="H8" s="997" t="s">
        <v>194</v>
      </c>
      <c r="I8" s="998"/>
      <c r="J8" s="998"/>
      <c r="K8" s="999"/>
      <c r="L8" s="169"/>
      <c r="M8" s="194"/>
      <c r="N8" s="207" t="str">
        <f t="shared" ref="N8:N39" si="0">A8</f>
        <v>Product</v>
      </c>
      <c r="O8" s="208"/>
      <c r="P8" s="209"/>
      <c r="Q8" s="997" t="str">
        <f>D8</f>
        <v>I M P O R T</v>
      </c>
      <c r="R8" s="998"/>
      <c r="S8" s="998"/>
      <c r="T8" s="1019"/>
      <c r="U8" s="997" t="str">
        <f>H8</f>
        <v>E X P O R T</v>
      </c>
      <c r="V8" s="1022"/>
      <c r="W8" s="1022"/>
      <c r="X8" s="1023"/>
      <c r="Y8" s="210"/>
      <c r="Z8" s="211" t="str">
        <f t="shared" ref="Z8:Z39" si="1">A8</f>
        <v>Product</v>
      </c>
      <c r="AA8" s="212"/>
      <c r="AB8" s="213" t="s">
        <v>7</v>
      </c>
      <c r="AC8" s="1000" t="s">
        <v>195</v>
      </c>
      <c r="AD8" s="1001"/>
      <c r="AE8" s="214" t="s">
        <v>7</v>
      </c>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3"/>
    </row>
    <row r="9" spans="1:255" ht="12.75" customHeight="1" x14ac:dyDescent="0.25">
      <c r="A9" s="215" t="s">
        <v>196</v>
      </c>
      <c r="B9" s="216" t="s">
        <v>22</v>
      </c>
      <c r="C9" s="217" t="s">
        <v>197</v>
      </c>
      <c r="D9" s="1016">
        <v>2019</v>
      </c>
      <c r="E9" s="1021"/>
      <c r="F9" s="1016">
        <f>D9+1</f>
        <v>2020</v>
      </c>
      <c r="G9" s="1021"/>
      <c r="H9" s="1016">
        <f>D9</f>
        <v>2019</v>
      </c>
      <c r="I9" s="1021"/>
      <c r="J9" s="1016">
        <f>F9</f>
        <v>2020</v>
      </c>
      <c r="K9" s="1020"/>
      <c r="L9" s="169"/>
      <c r="M9" s="194"/>
      <c r="N9" s="218" t="str">
        <f t="shared" si="0"/>
        <v>code</v>
      </c>
      <c r="O9" s="208"/>
      <c r="P9" s="219"/>
      <c r="Q9" s="1016">
        <f>D9</f>
        <v>2019</v>
      </c>
      <c r="R9" s="1017"/>
      <c r="S9" s="1016">
        <f>F9</f>
        <v>2020</v>
      </c>
      <c r="T9" s="1017"/>
      <c r="U9" s="1016">
        <f>H9</f>
        <v>2019</v>
      </c>
      <c r="V9" s="1017"/>
      <c r="W9" s="1016">
        <f>J9</f>
        <v>2020</v>
      </c>
      <c r="X9" s="1018"/>
      <c r="Y9" s="221"/>
      <c r="Z9" s="222" t="str">
        <f t="shared" si="1"/>
        <v>code</v>
      </c>
      <c r="AA9" s="223"/>
      <c r="AB9" s="224" t="s">
        <v>7</v>
      </c>
      <c r="AC9" s="225">
        <f>H9</f>
        <v>2019</v>
      </c>
      <c r="AD9" s="226">
        <f>F9</f>
        <v>2020</v>
      </c>
      <c r="AE9" s="214" t="s">
        <v>7</v>
      </c>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3"/>
    </row>
    <row r="10" spans="1:255" ht="14.25" customHeight="1" x14ac:dyDescent="0.15">
      <c r="A10" s="227" t="s">
        <v>7</v>
      </c>
      <c r="B10" s="228"/>
      <c r="C10" s="229" t="s">
        <v>7</v>
      </c>
      <c r="D10" s="230" t="s">
        <v>198</v>
      </c>
      <c r="E10" s="230" t="s">
        <v>199</v>
      </c>
      <c r="F10" s="230" t="s">
        <v>198</v>
      </c>
      <c r="G10" s="230" t="s">
        <v>199</v>
      </c>
      <c r="H10" s="230" t="s">
        <v>198</v>
      </c>
      <c r="I10" s="230" t="s">
        <v>199</v>
      </c>
      <c r="J10" s="230" t="s">
        <v>198</v>
      </c>
      <c r="K10" s="231" t="s">
        <v>199</v>
      </c>
      <c r="L10" s="169"/>
      <c r="M10" s="194"/>
      <c r="N10" s="232" t="str">
        <f t="shared" si="0"/>
        <v xml:space="preserve"> </v>
      </c>
      <c r="O10" s="233"/>
      <c r="P10" s="234"/>
      <c r="Q10" s="230" t="str">
        <f>D10</f>
        <v xml:space="preserve"> Quantity</v>
      </c>
      <c r="R10" s="230" t="str">
        <f>E10</f>
        <v>Value</v>
      </c>
      <c r="S10" s="230" t="str">
        <f>F10</f>
        <v xml:space="preserve"> Quantity</v>
      </c>
      <c r="T10" s="230" t="str">
        <f>G10</f>
        <v>Value</v>
      </c>
      <c r="U10" s="230" t="str">
        <f>H10</f>
        <v xml:space="preserve"> Quantity</v>
      </c>
      <c r="V10" s="230" t="str">
        <f>I10</f>
        <v>Value</v>
      </c>
      <c r="W10" s="230" t="str">
        <f>J10</f>
        <v xml:space="preserve"> Quantity</v>
      </c>
      <c r="X10" s="235" t="str">
        <f>K10</f>
        <v>Value</v>
      </c>
      <c r="Y10" s="221"/>
      <c r="Z10" s="236" t="str">
        <f t="shared" si="1"/>
        <v xml:space="preserve"> </v>
      </c>
      <c r="AA10" s="237"/>
      <c r="AB10" s="238" t="s">
        <v>7</v>
      </c>
      <c r="AC10" s="58"/>
      <c r="AD10" s="239"/>
      <c r="AE10" s="17"/>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3"/>
    </row>
    <row r="11" spans="1:255" ht="15" customHeight="1" x14ac:dyDescent="0.25">
      <c r="A11" s="240" t="s">
        <v>34</v>
      </c>
      <c r="B11" s="241" t="s">
        <v>35</v>
      </c>
      <c r="C11" s="242" t="s">
        <v>200</v>
      </c>
      <c r="D11" s="243" t="s">
        <v>97</v>
      </c>
      <c r="E11" s="244" t="s">
        <v>97</v>
      </c>
      <c r="F11" s="245">
        <v>44</v>
      </c>
      <c r="G11" s="245">
        <v>17673</v>
      </c>
      <c r="H11" s="246" t="e">
        <f>H12+H15</f>
        <v>#VALUE!</v>
      </c>
      <c r="I11" s="246" t="e">
        <f>I12+I15</f>
        <v>#VALUE!</v>
      </c>
      <c r="J11" s="245">
        <v>33</v>
      </c>
      <c r="K11" s="247">
        <v>3017</v>
      </c>
      <c r="L11" s="248"/>
      <c r="M11" s="249"/>
      <c r="N11" s="250" t="str">
        <f t="shared" si="0"/>
        <v>1</v>
      </c>
      <c r="O11" s="251" t="str">
        <f t="shared" ref="O11:O42" si="2">B11</f>
        <v>ROUNDWOOD (WOOD IN THE ROUGH)</v>
      </c>
      <c r="P11" s="242" t="s">
        <v>200</v>
      </c>
      <c r="Q11" s="252" t="e">
        <f>D12-(D13+D16)</f>
        <v>#VALUE!</v>
      </c>
      <c r="R11" s="252" t="e">
        <f>E12-(E13+E16)</f>
        <v>#VALUE!</v>
      </c>
      <c r="S11" s="253">
        <f t="shared" ref="S11:X11" si="3">F11-(F12+F15)</f>
        <v>0</v>
      </c>
      <c r="T11" s="253">
        <f t="shared" si="3"/>
        <v>20</v>
      </c>
      <c r="U11" s="252" t="e">
        <f t="shared" si="3"/>
        <v>#VALUE!</v>
      </c>
      <c r="V11" s="252" t="e">
        <f t="shared" si="3"/>
        <v>#VALUE!</v>
      </c>
      <c r="W11" s="253">
        <f t="shared" si="3"/>
        <v>0</v>
      </c>
      <c r="X11" s="254">
        <f t="shared" si="3"/>
        <v>0</v>
      </c>
      <c r="Y11" s="255"/>
      <c r="Z11" s="256" t="str">
        <f t="shared" si="1"/>
        <v>1</v>
      </c>
      <c r="AA11" s="251" t="str">
        <f t="shared" ref="AA11:AA42" si="4">B11</f>
        <v>ROUNDWOOD (WOOD IN THE ROUGH)</v>
      </c>
      <c r="AB11" s="242" t="s">
        <v>200</v>
      </c>
      <c r="AC11" s="257" t="s">
        <v>201</v>
      </c>
      <c r="AD11" s="258">
        <v>0</v>
      </c>
      <c r="AE11" s="259" t="s">
        <v>7</v>
      </c>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260"/>
    </row>
    <row r="12" spans="1:255" ht="15" customHeight="1" x14ac:dyDescent="0.25">
      <c r="A12" s="261" t="s">
        <v>39</v>
      </c>
      <c r="B12" s="251" t="s">
        <v>40</v>
      </c>
      <c r="C12" s="242" t="s">
        <v>200</v>
      </c>
      <c r="D12" s="262" t="s">
        <v>202</v>
      </c>
      <c r="E12" s="262" t="s">
        <v>202</v>
      </c>
      <c r="F12" s="245">
        <v>0</v>
      </c>
      <c r="G12" s="245">
        <v>0</v>
      </c>
      <c r="H12" s="262" t="s">
        <v>202</v>
      </c>
      <c r="I12" s="262" t="s">
        <v>202</v>
      </c>
      <c r="J12" s="245">
        <v>0</v>
      </c>
      <c r="K12" s="247">
        <v>2</v>
      </c>
      <c r="L12" s="169"/>
      <c r="M12" s="194"/>
      <c r="N12" s="85" t="str">
        <f t="shared" si="0"/>
        <v>1.1</v>
      </c>
      <c r="O12" s="263" t="str">
        <f t="shared" si="2"/>
        <v>WOOD FUEL (INCLUDING WOOD FOR CHARCOAL)</v>
      </c>
      <c r="P12" s="242" t="s">
        <v>200</v>
      </c>
      <c r="Q12" s="264" t="e">
        <f>D13-(D14+D15)</f>
        <v>#VALUE!</v>
      </c>
      <c r="R12" s="264" t="e">
        <f>E13-(E14+E15)</f>
        <v>#VALUE!</v>
      </c>
      <c r="S12" s="265">
        <f t="shared" ref="S12:X12" si="5">F12-(F13+F14)</f>
        <v>0</v>
      </c>
      <c r="T12" s="265">
        <f t="shared" si="5"/>
        <v>0</v>
      </c>
      <c r="U12" s="264" t="e">
        <f t="shared" si="5"/>
        <v>#VALUE!</v>
      </c>
      <c r="V12" s="264" t="e">
        <f t="shared" si="5"/>
        <v>#VALUE!</v>
      </c>
      <c r="W12" s="265">
        <f t="shared" si="5"/>
        <v>0</v>
      </c>
      <c r="X12" s="266">
        <f t="shared" si="5"/>
        <v>0.39999999999999991</v>
      </c>
      <c r="Y12" s="267"/>
      <c r="Z12" s="268" t="str">
        <f t="shared" si="1"/>
        <v>1.1</v>
      </c>
      <c r="AA12" s="263" t="str">
        <f t="shared" si="4"/>
        <v>WOOD FUEL (INCLUDING WOOD FOR CHARCOAL)</v>
      </c>
      <c r="AB12" s="242" t="s">
        <v>200</v>
      </c>
      <c r="AC12" s="269" t="s">
        <v>201</v>
      </c>
      <c r="AD12" s="270">
        <v>0</v>
      </c>
      <c r="AE12" s="17"/>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3"/>
    </row>
    <row r="13" spans="1:255" ht="15" customHeight="1" x14ac:dyDescent="0.25">
      <c r="A13" s="261" t="s">
        <v>44</v>
      </c>
      <c r="B13" s="263" t="s">
        <v>45</v>
      </c>
      <c r="C13" s="242" t="s">
        <v>200</v>
      </c>
      <c r="D13" s="262" t="s">
        <v>97</v>
      </c>
      <c r="E13" s="262" t="s">
        <v>202</v>
      </c>
      <c r="F13" s="245">
        <v>0</v>
      </c>
      <c r="G13" s="245">
        <v>0</v>
      </c>
      <c r="H13" s="262" t="s">
        <v>202</v>
      </c>
      <c r="I13" s="262" t="s">
        <v>202</v>
      </c>
      <c r="J13" s="245">
        <v>0</v>
      </c>
      <c r="K13" s="247">
        <v>1.6</v>
      </c>
      <c r="L13" s="169"/>
      <c r="M13" s="194"/>
      <c r="N13" s="85" t="str">
        <f t="shared" si="0"/>
        <v>1.1.C</v>
      </c>
      <c r="O13" s="263" t="str">
        <f t="shared" si="2"/>
        <v>Coniferous</v>
      </c>
      <c r="P13" s="242" t="s">
        <v>200</v>
      </c>
      <c r="Q13" s="93"/>
      <c r="R13" s="93"/>
      <c r="S13" s="93"/>
      <c r="T13" s="93"/>
      <c r="U13" s="93"/>
      <c r="V13" s="93"/>
      <c r="W13" s="93"/>
      <c r="X13" s="271"/>
      <c r="Y13" s="267"/>
      <c r="Z13" s="268" t="str">
        <f t="shared" si="1"/>
        <v>1.1.C</v>
      </c>
      <c r="AA13" s="263" t="str">
        <f t="shared" si="4"/>
        <v>Coniferous</v>
      </c>
      <c r="AB13" s="242" t="s">
        <v>200</v>
      </c>
      <c r="AC13" s="269" t="s">
        <v>201</v>
      </c>
      <c r="AD13" s="270">
        <v>0</v>
      </c>
      <c r="AE13" s="17"/>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3"/>
    </row>
    <row r="14" spans="1:255" ht="15" customHeight="1" x14ac:dyDescent="0.25">
      <c r="A14" s="261" t="s">
        <v>47</v>
      </c>
      <c r="B14" s="272" t="s">
        <v>48</v>
      </c>
      <c r="C14" s="242" t="s">
        <v>200</v>
      </c>
      <c r="D14" s="245">
        <v>0</v>
      </c>
      <c r="E14" s="245">
        <v>6</v>
      </c>
      <c r="F14" s="245">
        <v>0</v>
      </c>
      <c r="G14" s="245">
        <v>0</v>
      </c>
      <c r="H14" s="245">
        <v>0</v>
      </c>
      <c r="I14" s="245">
        <v>20</v>
      </c>
      <c r="J14" s="245">
        <v>0</v>
      </c>
      <c r="K14" s="247">
        <v>0</v>
      </c>
      <c r="L14" s="169"/>
      <c r="M14" s="194"/>
      <c r="N14" s="85" t="str">
        <f t="shared" si="0"/>
        <v>1.1.NC</v>
      </c>
      <c r="O14" s="263" t="str">
        <f t="shared" si="2"/>
        <v>Non-Coniferous</v>
      </c>
      <c r="P14" s="242" t="s">
        <v>200</v>
      </c>
      <c r="Q14" s="93"/>
      <c r="R14" s="93"/>
      <c r="S14" s="93"/>
      <c r="T14" s="93"/>
      <c r="U14" s="93"/>
      <c r="V14" s="93"/>
      <c r="W14" s="93"/>
      <c r="X14" s="271"/>
      <c r="Y14" s="267"/>
      <c r="Z14" s="268" t="str">
        <f t="shared" si="1"/>
        <v>1.1.NC</v>
      </c>
      <c r="AA14" s="263" t="str">
        <f t="shared" si="4"/>
        <v>Non-Coniferous</v>
      </c>
      <c r="AB14" s="273" t="s">
        <v>200</v>
      </c>
      <c r="AC14" s="274">
        <v>3359</v>
      </c>
      <c r="AD14" s="270">
        <v>0</v>
      </c>
      <c r="AE14" s="17"/>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3"/>
    </row>
    <row r="15" spans="1:255" ht="15" customHeight="1" x14ac:dyDescent="0.25">
      <c r="A15" s="261" t="s">
        <v>50</v>
      </c>
      <c r="B15" s="251" t="s">
        <v>51</v>
      </c>
      <c r="C15" s="275" t="s">
        <v>200</v>
      </c>
      <c r="D15" s="276">
        <f>D16+D17</f>
        <v>59</v>
      </c>
      <c r="E15" s="277">
        <f>E16+E17</f>
        <v>22720</v>
      </c>
      <c r="F15" s="245">
        <v>44</v>
      </c>
      <c r="G15" s="278">
        <v>17653</v>
      </c>
      <c r="H15" s="276">
        <f>H16+H17</f>
        <v>68</v>
      </c>
      <c r="I15" s="277">
        <f>I16+I17</f>
        <v>9163</v>
      </c>
      <c r="J15" s="245">
        <v>33</v>
      </c>
      <c r="K15" s="247">
        <v>3015</v>
      </c>
      <c r="L15" s="169"/>
      <c r="M15" s="194"/>
      <c r="N15" s="85" t="str">
        <f t="shared" si="0"/>
        <v>1.2</v>
      </c>
      <c r="O15" s="263" t="str">
        <f t="shared" si="2"/>
        <v>INDUSTRIAL ROUNDWOOD</v>
      </c>
      <c r="P15" s="242" t="s">
        <v>200</v>
      </c>
      <c r="Q15" s="279">
        <f>D16-(D17+D18)</f>
        <v>-61</v>
      </c>
      <c r="R15" s="280">
        <f>E16-(E17+E18)</f>
        <v>-27079</v>
      </c>
      <c r="S15" s="280">
        <f t="shared" ref="S15:X15" si="6">F15-(F16+F17)</f>
        <v>0</v>
      </c>
      <c r="T15" s="280">
        <f t="shared" si="6"/>
        <v>0</v>
      </c>
      <c r="U15" s="280">
        <f t="shared" si="6"/>
        <v>0</v>
      </c>
      <c r="V15" s="280">
        <f t="shared" si="6"/>
        <v>0</v>
      </c>
      <c r="W15" s="280">
        <f t="shared" si="6"/>
        <v>0</v>
      </c>
      <c r="X15" s="281">
        <f t="shared" si="6"/>
        <v>0</v>
      </c>
      <c r="Y15" s="282"/>
      <c r="Z15" s="268" t="str">
        <f t="shared" si="1"/>
        <v>1.2</v>
      </c>
      <c r="AA15" s="263" t="str">
        <f t="shared" si="4"/>
        <v>INDUSTRIAL ROUNDWOOD</v>
      </c>
      <c r="AB15" s="283" t="s">
        <v>200</v>
      </c>
      <c r="AC15" s="274">
        <v>22545</v>
      </c>
      <c r="AD15" s="270">
        <v>0</v>
      </c>
      <c r="AE15" s="17"/>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3"/>
    </row>
    <row r="16" spans="1:255" ht="15" customHeight="1" x14ac:dyDescent="0.25">
      <c r="A16" s="261" t="s">
        <v>53</v>
      </c>
      <c r="B16" s="263" t="s">
        <v>45</v>
      </c>
      <c r="C16" s="242" t="s">
        <v>200</v>
      </c>
      <c r="D16" s="245">
        <v>7</v>
      </c>
      <c r="E16" s="245">
        <v>808</v>
      </c>
      <c r="F16" s="245">
        <v>6</v>
      </c>
      <c r="G16" s="245">
        <v>688</v>
      </c>
      <c r="H16" s="245">
        <v>37</v>
      </c>
      <c r="I16" s="245">
        <v>4018</v>
      </c>
      <c r="J16" s="245">
        <v>26</v>
      </c>
      <c r="K16" s="247">
        <v>2798</v>
      </c>
      <c r="L16" s="169"/>
      <c r="M16" s="194"/>
      <c r="N16" s="85" t="str">
        <f t="shared" si="0"/>
        <v>1.2.C</v>
      </c>
      <c r="O16" s="263" t="str">
        <f t="shared" si="2"/>
        <v>Coniferous</v>
      </c>
      <c r="P16" s="242" t="s">
        <v>200</v>
      </c>
      <c r="Q16" s="264"/>
      <c r="R16" s="264"/>
      <c r="S16" s="264"/>
      <c r="T16" s="264"/>
      <c r="U16" s="264"/>
      <c r="V16" s="264"/>
      <c r="W16" s="264"/>
      <c r="X16" s="284"/>
      <c r="Y16" s="267"/>
      <c r="Z16" s="268" t="str">
        <f t="shared" si="1"/>
        <v>1.2.C</v>
      </c>
      <c r="AA16" s="263" t="str">
        <f t="shared" si="4"/>
        <v>Coniferous</v>
      </c>
      <c r="AB16" s="242" t="s">
        <v>200</v>
      </c>
      <c r="AC16" s="274">
        <v>15015</v>
      </c>
      <c r="AD16" s="270">
        <v>-20</v>
      </c>
      <c r="AE16" s="17"/>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3"/>
    </row>
    <row r="17" spans="1:255" ht="15" customHeight="1" x14ac:dyDescent="0.25">
      <c r="A17" s="261" t="s">
        <v>55</v>
      </c>
      <c r="B17" s="263" t="s">
        <v>48</v>
      </c>
      <c r="C17" s="242" t="s">
        <v>200</v>
      </c>
      <c r="D17" s="245">
        <v>52</v>
      </c>
      <c r="E17" s="245">
        <v>21912</v>
      </c>
      <c r="F17" s="245">
        <v>38</v>
      </c>
      <c r="G17" s="245">
        <v>16965</v>
      </c>
      <c r="H17" s="245">
        <v>31</v>
      </c>
      <c r="I17" s="245">
        <v>5145</v>
      </c>
      <c r="J17" s="245">
        <v>7</v>
      </c>
      <c r="K17" s="247">
        <v>217</v>
      </c>
      <c r="L17" s="169"/>
      <c r="M17" s="194"/>
      <c r="N17" s="85" t="str">
        <f t="shared" si="0"/>
        <v>1.2.NC</v>
      </c>
      <c r="O17" s="263" t="str">
        <f t="shared" si="2"/>
        <v>Non-Coniferous</v>
      </c>
      <c r="P17" s="242" t="s">
        <v>200</v>
      </c>
      <c r="Q17" s="93"/>
      <c r="R17" s="93"/>
      <c r="S17" s="93"/>
      <c r="T17" s="93"/>
      <c r="U17" s="93"/>
      <c r="V17" s="93"/>
      <c r="W17" s="93"/>
      <c r="X17" s="271"/>
      <c r="Y17" s="267"/>
      <c r="Z17" s="268" t="str">
        <f t="shared" si="1"/>
        <v>1.2.NC</v>
      </c>
      <c r="AA17" s="263" t="str">
        <f t="shared" si="4"/>
        <v>Non-Coniferous</v>
      </c>
      <c r="AB17" s="242" t="s">
        <v>200</v>
      </c>
      <c r="AC17" s="274">
        <v>7585</v>
      </c>
      <c r="AD17" s="270">
        <v>31</v>
      </c>
      <c r="AE17" s="17"/>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3"/>
    </row>
    <row r="18" spans="1:255" ht="15" customHeight="1" x14ac:dyDescent="0.25">
      <c r="A18" s="285" t="s">
        <v>57</v>
      </c>
      <c r="B18" s="272" t="s">
        <v>58</v>
      </c>
      <c r="C18" s="242" t="s">
        <v>200</v>
      </c>
      <c r="D18" s="245">
        <v>16</v>
      </c>
      <c r="E18" s="245">
        <v>5975</v>
      </c>
      <c r="F18" s="245">
        <v>21</v>
      </c>
      <c r="G18" s="245">
        <v>10684</v>
      </c>
      <c r="H18" s="245">
        <v>0</v>
      </c>
      <c r="I18" s="245">
        <v>0</v>
      </c>
      <c r="J18" s="245">
        <v>0</v>
      </c>
      <c r="K18" s="247">
        <v>0</v>
      </c>
      <c r="L18" s="169"/>
      <c r="M18" s="194"/>
      <c r="N18" s="118" t="str">
        <f t="shared" si="0"/>
        <v>1.2.NC.T</v>
      </c>
      <c r="O18" s="272" t="str">
        <f t="shared" si="2"/>
        <v>of which: Tropical</v>
      </c>
      <c r="P18" s="242" t="s">
        <v>200</v>
      </c>
      <c r="Q18" s="286" t="s">
        <v>203</v>
      </c>
      <c r="R18" s="286" t="s">
        <v>203</v>
      </c>
      <c r="S18" s="58"/>
      <c r="T18" s="58"/>
      <c r="U18" s="58"/>
      <c r="V18" s="58"/>
      <c r="W18" s="58"/>
      <c r="X18" s="239"/>
      <c r="Y18" s="267"/>
      <c r="Z18" s="287" t="str">
        <f t="shared" si="1"/>
        <v>1.2.NC.T</v>
      </c>
      <c r="AA18" s="272" t="str">
        <f t="shared" si="4"/>
        <v>of which: Tropical</v>
      </c>
      <c r="AB18" s="242" t="s">
        <v>200</v>
      </c>
      <c r="AC18" s="274">
        <v>87</v>
      </c>
      <c r="AD18" s="270">
        <v>21</v>
      </c>
      <c r="AE18" s="17"/>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3"/>
    </row>
    <row r="19" spans="1:255" ht="15" customHeight="1" x14ac:dyDescent="0.25">
      <c r="A19" s="288" t="s">
        <v>83</v>
      </c>
      <c r="B19" s="241" t="s">
        <v>84</v>
      </c>
      <c r="C19" s="242" t="s">
        <v>85</v>
      </c>
      <c r="D19" s="245">
        <v>81</v>
      </c>
      <c r="E19" s="245">
        <v>33178</v>
      </c>
      <c r="F19" s="245">
        <v>62</v>
      </c>
      <c r="G19" s="245">
        <v>26698</v>
      </c>
      <c r="H19" s="245">
        <v>8</v>
      </c>
      <c r="I19" s="245">
        <v>5183</v>
      </c>
      <c r="J19" s="245">
        <v>11</v>
      </c>
      <c r="K19" s="247">
        <v>7299</v>
      </c>
      <c r="L19" s="248"/>
      <c r="M19" s="249"/>
      <c r="N19" s="289" t="str">
        <f t="shared" si="0"/>
        <v>2</v>
      </c>
      <c r="O19" s="241" t="str">
        <f t="shared" si="2"/>
        <v>WOOD CHARCOAL</v>
      </c>
      <c r="P19" s="242" t="s">
        <v>85</v>
      </c>
      <c r="Q19" s="127"/>
      <c r="R19" s="127"/>
      <c r="S19" s="127"/>
      <c r="T19" s="127"/>
      <c r="U19" s="127"/>
      <c r="V19" s="127"/>
      <c r="W19" s="127"/>
      <c r="X19" s="290"/>
      <c r="Y19" s="291"/>
      <c r="Z19" s="292" t="str">
        <f t="shared" si="1"/>
        <v>2</v>
      </c>
      <c r="AA19" s="241" t="str">
        <f t="shared" si="4"/>
        <v>WOOD CHARCOAL</v>
      </c>
      <c r="AB19" s="293" t="s">
        <v>85</v>
      </c>
      <c r="AC19" s="257" t="s">
        <v>204</v>
      </c>
      <c r="AD19" s="258">
        <v>51</v>
      </c>
      <c r="AE19" s="294"/>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c r="EC19" s="156"/>
      <c r="ED19" s="156"/>
      <c r="EE19" s="156"/>
      <c r="EF19" s="156"/>
      <c r="EG19" s="156"/>
      <c r="EH19" s="156"/>
      <c r="EI19" s="156"/>
      <c r="EJ19" s="156"/>
      <c r="EK19" s="156"/>
      <c r="EL19" s="156"/>
      <c r="EM19" s="156"/>
      <c r="EN19" s="156"/>
      <c r="EO19" s="156"/>
      <c r="EP19" s="156"/>
      <c r="EQ19" s="156"/>
      <c r="ER19" s="156"/>
      <c r="ES19" s="156"/>
      <c r="ET19" s="156"/>
      <c r="EU19" s="156"/>
      <c r="EV19" s="156"/>
      <c r="EW19" s="156"/>
      <c r="EX19" s="156"/>
      <c r="EY19" s="156"/>
      <c r="EZ19" s="156"/>
      <c r="FA19" s="156"/>
      <c r="FB19" s="156"/>
      <c r="FC19" s="156"/>
      <c r="FD19" s="156"/>
      <c r="FE19" s="156"/>
      <c r="FF19" s="156"/>
      <c r="FG19" s="156"/>
      <c r="FH19" s="156"/>
      <c r="FI19" s="156"/>
      <c r="FJ19" s="156"/>
      <c r="FK19" s="156"/>
      <c r="FL19" s="156"/>
      <c r="FM19" s="156"/>
      <c r="FN19" s="156"/>
      <c r="FO19" s="156"/>
      <c r="FP19" s="156"/>
      <c r="FQ19" s="156"/>
      <c r="FR19" s="156"/>
      <c r="FS19" s="156"/>
      <c r="FT19" s="156"/>
      <c r="FU19" s="156"/>
      <c r="FV19" s="156"/>
      <c r="FW19" s="156"/>
      <c r="FX19" s="156"/>
      <c r="FY19" s="156"/>
      <c r="FZ19" s="156"/>
      <c r="GA19" s="156"/>
      <c r="GB19" s="156"/>
      <c r="GC19" s="156"/>
      <c r="GD19" s="156"/>
      <c r="GE19" s="156"/>
      <c r="GF19" s="156"/>
      <c r="GG19" s="156"/>
      <c r="GH19" s="156"/>
      <c r="GI19" s="156"/>
      <c r="GJ19" s="156"/>
      <c r="GK19" s="156"/>
      <c r="GL19" s="156"/>
      <c r="GM19" s="156"/>
      <c r="GN19" s="156"/>
      <c r="GO19" s="156"/>
      <c r="GP19" s="156"/>
      <c r="GQ19" s="156"/>
      <c r="GR19" s="156"/>
      <c r="GS19" s="156"/>
      <c r="GT19" s="156"/>
      <c r="GU19" s="156"/>
      <c r="GV19" s="156"/>
      <c r="GW19" s="156"/>
      <c r="GX19" s="156"/>
      <c r="GY19" s="156"/>
      <c r="GZ19" s="156"/>
      <c r="HA19" s="156"/>
      <c r="HB19" s="156"/>
      <c r="HC19" s="156"/>
      <c r="HD19" s="156"/>
      <c r="HE19" s="156"/>
      <c r="HF19" s="156"/>
      <c r="HG19" s="156"/>
      <c r="HH19" s="156"/>
      <c r="HI19" s="156"/>
      <c r="HJ19" s="156"/>
      <c r="HK19" s="156"/>
      <c r="HL19" s="156"/>
      <c r="HM19" s="156"/>
      <c r="HN19" s="156"/>
      <c r="HO19" s="156"/>
      <c r="HP19" s="156"/>
      <c r="HQ19" s="156"/>
      <c r="HR19" s="156"/>
      <c r="HS19" s="156"/>
      <c r="HT19" s="156"/>
      <c r="HU19" s="156"/>
      <c r="HV19" s="156"/>
      <c r="HW19" s="156"/>
      <c r="HX19" s="156"/>
      <c r="HY19" s="156"/>
      <c r="HZ19" s="156"/>
      <c r="IA19" s="156"/>
      <c r="IB19" s="156"/>
      <c r="IC19" s="156"/>
      <c r="ID19" s="156"/>
      <c r="IE19" s="156"/>
      <c r="IF19" s="156"/>
      <c r="IG19" s="156"/>
      <c r="IH19" s="156"/>
      <c r="II19" s="156"/>
      <c r="IJ19" s="156"/>
      <c r="IK19" s="156"/>
      <c r="IL19" s="156"/>
      <c r="IM19" s="156"/>
      <c r="IN19" s="156"/>
      <c r="IO19" s="156"/>
      <c r="IP19" s="156"/>
      <c r="IQ19" s="156"/>
      <c r="IR19" s="156"/>
      <c r="IS19" s="156"/>
      <c r="IT19" s="156"/>
      <c r="IU19" s="260"/>
    </row>
    <row r="20" spans="1:255" ht="15" customHeight="1" x14ac:dyDescent="0.25">
      <c r="A20" s="240" t="s">
        <v>88</v>
      </c>
      <c r="B20" s="251" t="s">
        <v>89</v>
      </c>
      <c r="C20" s="242" t="s">
        <v>205</v>
      </c>
      <c r="D20" s="245">
        <f>D21+D22</f>
        <v>252</v>
      </c>
      <c r="E20" s="245">
        <f>E21+E22</f>
        <v>23338</v>
      </c>
      <c r="F20" s="245">
        <v>197</v>
      </c>
      <c r="G20" s="245">
        <v>17382</v>
      </c>
      <c r="H20" s="245">
        <f>H21+H22</f>
        <v>6</v>
      </c>
      <c r="I20" s="245">
        <f>I21+I22</f>
        <v>681</v>
      </c>
      <c r="J20" s="245">
        <v>6</v>
      </c>
      <c r="K20" s="247">
        <v>651</v>
      </c>
      <c r="L20" s="248"/>
      <c r="M20" s="249"/>
      <c r="N20" s="250" t="str">
        <f t="shared" si="0"/>
        <v>3</v>
      </c>
      <c r="O20" s="251" t="str">
        <f t="shared" si="2"/>
        <v>WOOD CHIPS, PARTICLES AND RESIDUES</v>
      </c>
      <c r="P20" s="242" t="s">
        <v>205</v>
      </c>
      <c r="Q20" s="129">
        <f>D21-(D22+D23)</f>
        <v>252</v>
      </c>
      <c r="R20" s="129">
        <f>E21-(E22+E23)</f>
        <v>22802</v>
      </c>
      <c r="S20" s="253">
        <f t="shared" ref="S20:X20" si="7">F20-(F21+F22)</f>
        <v>0.5</v>
      </c>
      <c r="T20" s="253">
        <f t="shared" si="7"/>
        <v>0</v>
      </c>
      <c r="U20" s="253">
        <f t="shared" si="7"/>
        <v>0</v>
      </c>
      <c r="V20" s="253">
        <f t="shared" si="7"/>
        <v>0</v>
      </c>
      <c r="W20" s="253">
        <f t="shared" si="7"/>
        <v>0.20000000000000018</v>
      </c>
      <c r="X20" s="254">
        <f t="shared" si="7"/>
        <v>0</v>
      </c>
      <c r="Y20" s="291"/>
      <c r="Z20" s="256" t="str">
        <f t="shared" si="1"/>
        <v>3</v>
      </c>
      <c r="AA20" s="251" t="str">
        <f t="shared" si="4"/>
        <v>WOOD CHIPS, PARTICLES AND RESIDUES</v>
      </c>
      <c r="AB20" s="242" t="s">
        <v>205</v>
      </c>
      <c r="AC20" s="295">
        <v>1226</v>
      </c>
      <c r="AD20" s="258">
        <v>0</v>
      </c>
      <c r="AE20" s="294"/>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c r="CG20" s="156"/>
      <c r="CH20" s="156"/>
      <c r="CI20" s="156"/>
      <c r="CJ20" s="156"/>
      <c r="CK20" s="156"/>
      <c r="CL20" s="156"/>
      <c r="CM20" s="156"/>
      <c r="CN20" s="156"/>
      <c r="CO20" s="156"/>
      <c r="CP20" s="156"/>
      <c r="CQ20" s="156"/>
      <c r="CR20" s="156"/>
      <c r="CS20" s="156"/>
      <c r="CT20" s="156"/>
      <c r="CU20" s="156"/>
      <c r="CV20" s="156"/>
      <c r="CW20" s="156"/>
      <c r="CX20" s="156"/>
      <c r="CY20" s="156"/>
      <c r="CZ20" s="156"/>
      <c r="DA20" s="156"/>
      <c r="DB20" s="156"/>
      <c r="DC20" s="156"/>
      <c r="DD20" s="156"/>
      <c r="DE20" s="156"/>
      <c r="DF20" s="156"/>
      <c r="DG20" s="156"/>
      <c r="DH20" s="156"/>
      <c r="DI20" s="156"/>
      <c r="DJ20" s="156"/>
      <c r="DK20" s="156"/>
      <c r="DL20" s="156"/>
      <c r="DM20" s="156"/>
      <c r="DN20" s="156"/>
      <c r="DO20" s="156"/>
      <c r="DP20" s="156"/>
      <c r="DQ20" s="156"/>
      <c r="DR20" s="156"/>
      <c r="DS20" s="156"/>
      <c r="DT20" s="156"/>
      <c r="DU20" s="156"/>
      <c r="DV20" s="156"/>
      <c r="DW20" s="156"/>
      <c r="DX20" s="156"/>
      <c r="DY20" s="156"/>
      <c r="DZ20" s="156"/>
      <c r="EA20" s="156"/>
      <c r="EB20" s="156"/>
      <c r="EC20" s="156"/>
      <c r="ED20" s="156"/>
      <c r="EE20" s="156"/>
      <c r="EF20" s="156"/>
      <c r="EG20" s="156"/>
      <c r="EH20" s="156"/>
      <c r="EI20" s="156"/>
      <c r="EJ20" s="156"/>
      <c r="EK20" s="156"/>
      <c r="EL20" s="156"/>
      <c r="EM20" s="156"/>
      <c r="EN20" s="156"/>
      <c r="EO20" s="156"/>
      <c r="EP20" s="156"/>
      <c r="EQ20" s="156"/>
      <c r="ER20" s="156"/>
      <c r="ES20" s="156"/>
      <c r="ET20" s="156"/>
      <c r="EU20" s="156"/>
      <c r="EV20" s="156"/>
      <c r="EW20" s="156"/>
      <c r="EX20" s="156"/>
      <c r="EY20" s="156"/>
      <c r="EZ20" s="156"/>
      <c r="FA20" s="156"/>
      <c r="FB20" s="156"/>
      <c r="FC20" s="156"/>
      <c r="FD20" s="156"/>
      <c r="FE20" s="156"/>
      <c r="FF20" s="156"/>
      <c r="FG20" s="156"/>
      <c r="FH20" s="156"/>
      <c r="FI20" s="156"/>
      <c r="FJ20" s="156"/>
      <c r="FK20" s="156"/>
      <c r="FL20" s="156"/>
      <c r="FM20" s="156"/>
      <c r="FN20" s="156"/>
      <c r="FO20" s="156"/>
      <c r="FP20" s="156"/>
      <c r="FQ20" s="156"/>
      <c r="FR20" s="156"/>
      <c r="FS20" s="156"/>
      <c r="FT20" s="156"/>
      <c r="FU20" s="156"/>
      <c r="FV20" s="156"/>
      <c r="FW20" s="156"/>
      <c r="FX20" s="156"/>
      <c r="FY20" s="156"/>
      <c r="FZ20" s="156"/>
      <c r="GA20" s="156"/>
      <c r="GB20" s="156"/>
      <c r="GC20" s="156"/>
      <c r="GD20" s="156"/>
      <c r="GE20" s="156"/>
      <c r="GF20" s="156"/>
      <c r="GG20" s="156"/>
      <c r="GH20" s="156"/>
      <c r="GI20" s="156"/>
      <c r="GJ20" s="156"/>
      <c r="GK20" s="156"/>
      <c r="GL20" s="156"/>
      <c r="GM20" s="156"/>
      <c r="GN20" s="156"/>
      <c r="GO20" s="156"/>
      <c r="GP20" s="156"/>
      <c r="GQ20" s="156"/>
      <c r="GR20" s="156"/>
      <c r="GS20" s="156"/>
      <c r="GT20" s="156"/>
      <c r="GU20" s="156"/>
      <c r="GV20" s="156"/>
      <c r="GW20" s="156"/>
      <c r="GX20" s="156"/>
      <c r="GY20" s="156"/>
      <c r="GZ20" s="156"/>
      <c r="HA20" s="156"/>
      <c r="HB20" s="156"/>
      <c r="HC20" s="156"/>
      <c r="HD20" s="156"/>
      <c r="HE20" s="156"/>
      <c r="HF20" s="156"/>
      <c r="HG20" s="156"/>
      <c r="HH20" s="156"/>
      <c r="HI20" s="156"/>
      <c r="HJ20" s="156"/>
      <c r="HK20" s="156"/>
      <c r="HL20" s="156"/>
      <c r="HM20" s="156"/>
      <c r="HN20" s="156"/>
      <c r="HO20" s="156"/>
      <c r="HP20" s="156"/>
      <c r="HQ20" s="156"/>
      <c r="HR20" s="156"/>
      <c r="HS20" s="156"/>
      <c r="HT20" s="156"/>
      <c r="HU20" s="156"/>
      <c r="HV20" s="156"/>
      <c r="HW20" s="156"/>
      <c r="HX20" s="156"/>
      <c r="HY20" s="156"/>
      <c r="HZ20" s="156"/>
      <c r="IA20" s="156"/>
      <c r="IB20" s="156"/>
      <c r="IC20" s="156"/>
      <c r="ID20" s="156"/>
      <c r="IE20" s="156"/>
      <c r="IF20" s="156"/>
      <c r="IG20" s="156"/>
      <c r="IH20" s="156"/>
      <c r="II20" s="156"/>
      <c r="IJ20" s="156"/>
      <c r="IK20" s="156"/>
      <c r="IL20" s="156"/>
      <c r="IM20" s="156"/>
      <c r="IN20" s="156"/>
      <c r="IO20" s="156"/>
      <c r="IP20" s="156"/>
      <c r="IQ20" s="156"/>
      <c r="IR20" s="156"/>
      <c r="IS20" s="156"/>
      <c r="IT20" s="156"/>
      <c r="IU20" s="260"/>
    </row>
    <row r="21" spans="1:255" ht="15" customHeight="1" x14ac:dyDescent="0.25">
      <c r="A21" s="261" t="s">
        <v>91</v>
      </c>
      <c r="B21" s="263" t="s">
        <v>92</v>
      </c>
      <c r="C21" s="242" t="s">
        <v>205</v>
      </c>
      <c r="D21" s="245">
        <v>252</v>
      </c>
      <c r="E21" s="245">
        <v>23070</v>
      </c>
      <c r="F21" s="245">
        <v>196</v>
      </c>
      <c r="G21" s="245">
        <v>17350</v>
      </c>
      <c r="H21" s="245">
        <v>0</v>
      </c>
      <c r="I21" s="245">
        <v>0</v>
      </c>
      <c r="J21" s="245">
        <v>0</v>
      </c>
      <c r="K21" s="247">
        <v>1</v>
      </c>
      <c r="L21" s="169"/>
      <c r="M21" s="194"/>
      <c r="N21" s="85" t="str">
        <f t="shared" si="0"/>
        <v>3.1</v>
      </c>
      <c r="O21" s="263" t="str">
        <f t="shared" si="2"/>
        <v>WOOD CHIPS AND PARTICLES</v>
      </c>
      <c r="P21" s="242" t="s">
        <v>205</v>
      </c>
      <c r="Q21" s="264"/>
      <c r="R21" s="264"/>
      <c r="S21" s="264"/>
      <c r="T21" s="264"/>
      <c r="U21" s="264"/>
      <c r="V21" s="264"/>
      <c r="W21" s="264"/>
      <c r="X21" s="284"/>
      <c r="Y21" s="296" t="s">
        <v>7</v>
      </c>
      <c r="Z21" s="268" t="str">
        <f t="shared" si="1"/>
        <v>3.1</v>
      </c>
      <c r="AA21" s="263" t="str">
        <f t="shared" si="4"/>
        <v>WOOD CHIPS AND PARTICLES</v>
      </c>
      <c r="AB21" s="242" t="s">
        <v>205</v>
      </c>
      <c r="AC21" s="274">
        <v>130</v>
      </c>
      <c r="AD21" s="270">
        <v>196</v>
      </c>
      <c r="AE21" s="17"/>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3"/>
    </row>
    <row r="22" spans="1:255" ht="15" customHeight="1" x14ac:dyDescent="0.25">
      <c r="A22" s="285" t="s">
        <v>93</v>
      </c>
      <c r="B22" s="272" t="s">
        <v>94</v>
      </c>
      <c r="C22" s="242" t="s">
        <v>205</v>
      </c>
      <c r="D22" s="245">
        <v>0</v>
      </c>
      <c r="E22" s="245">
        <v>268</v>
      </c>
      <c r="F22" s="245">
        <v>0.5</v>
      </c>
      <c r="G22" s="245">
        <v>32</v>
      </c>
      <c r="H22" s="245">
        <v>6</v>
      </c>
      <c r="I22" s="245">
        <v>681</v>
      </c>
      <c r="J22" s="245">
        <v>5.8</v>
      </c>
      <c r="K22" s="247">
        <v>650</v>
      </c>
      <c r="L22" s="169"/>
      <c r="M22" s="194"/>
      <c r="N22" s="118" t="str">
        <f t="shared" si="0"/>
        <v>3.2</v>
      </c>
      <c r="O22" s="272" t="str">
        <f t="shared" si="2"/>
        <v>WOOD RESIDUES (INCLUDING WOOD FOR AGGLOMERATES)</v>
      </c>
      <c r="P22" s="242" t="s">
        <v>205</v>
      </c>
      <c r="Q22" s="58"/>
      <c r="R22" s="58"/>
      <c r="S22" s="58"/>
      <c r="T22" s="58"/>
      <c r="U22" s="58"/>
      <c r="V22" s="58"/>
      <c r="W22" s="58"/>
      <c r="X22" s="239"/>
      <c r="Y22" s="267"/>
      <c r="Z22" s="287" t="str">
        <f t="shared" si="1"/>
        <v>3.2</v>
      </c>
      <c r="AA22" s="272" t="str">
        <f t="shared" si="4"/>
        <v>WOOD RESIDUES (INCLUDING WOOD FOR AGGLOMERATES)</v>
      </c>
      <c r="AB22" s="242" t="s">
        <v>205</v>
      </c>
      <c r="AC22" s="274">
        <v>844</v>
      </c>
      <c r="AD22" s="270">
        <v>-5.3</v>
      </c>
      <c r="AE22" s="17"/>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3"/>
    </row>
    <row r="23" spans="1:255" ht="15" customHeight="1" x14ac:dyDescent="0.25">
      <c r="A23" s="288" t="s">
        <v>95</v>
      </c>
      <c r="B23" s="241" t="s">
        <v>96</v>
      </c>
      <c r="C23" s="242" t="s">
        <v>85</v>
      </c>
      <c r="D23" s="297"/>
      <c r="E23" s="297"/>
      <c r="F23" s="298"/>
      <c r="G23" s="298"/>
      <c r="H23" s="297"/>
      <c r="I23" s="297"/>
      <c r="J23" s="298"/>
      <c r="K23" s="299"/>
      <c r="L23" s="248"/>
      <c r="M23" s="249"/>
      <c r="N23" s="289" t="str">
        <f t="shared" si="0"/>
        <v>4</v>
      </c>
      <c r="O23" s="241" t="str">
        <f t="shared" si="2"/>
        <v>RECOVERED POST-CONSUMER WOOD</v>
      </c>
      <c r="P23" s="242" t="s">
        <v>85</v>
      </c>
      <c r="Q23" s="129"/>
      <c r="R23" s="252"/>
      <c r="S23" s="252"/>
      <c r="T23" s="252"/>
      <c r="U23" s="252"/>
      <c r="V23" s="252"/>
      <c r="W23" s="252"/>
      <c r="X23" s="300"/>
      <c r="Y23" s="291"/>
      <c r="Z23" s="292" t="str">
        <f t="shared" si="1"/>
        <v>4</v>
      </c>
      <c r="AA23" s="241" t="str">
        <f t="shared" si="4"/>
        <v>RECOVERED POST-CONSUMER WOOD</v>
      </c>
      <c r="AB23" s="293" t="s">
        <v>85</v>
      </c>
      <c r="AC23" s="257" t="s">
        <v>206</v>
      </c>
      <c r="AD23" s="258">
        <v>-5.3</v>
      </c>
      <c r="AE23" s="294"/>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c r="CG23" s="156"/>
      <c r="CH23" s="156"/>
      <c r="CI23" s="156"/>
      <c r="CJ23" s="156"/>
      <c r="CK23" s="156"/>
      <c r="CL23" s="156"/>
      <c r="CM23" s="156"/>
      <c r="CN23" s="156"/>
      <c r="CO23" s="156"/>
      <c r="CP23" s="156"/>
      <c r="CQ23" s="156"/>
      <c r="CR23" s="156"/>
      <c r="CS23" s="156"/>
      <c r="CT23" s="156"/>
      <c r="CU23" s="156"/>
      <c r="CV23" s="156"/>
      <c r="CW23" s="156"/>
      <c r="CX23" s="156"/>
      <c r="CY23" s="156"/>
      <c r="CZ23" s="156"/>
      <c r="DA23" s="156"/>
      <c r="DB23" s="156"/>
      <c r="DC23" s="156"/>
      <c r="DD23" s="156"/>
      <c r="DE23" s="156"/>
      <c r="DF23" s="156"/>
      <c r="DG23" s="156"/>
      <c r="DH23" s="156"/>
      <c r="DI23" s="156"/>
      <c r="DJ23" s="156"/>
      <c r="DK23" s="156"/>
      <c r="DL23" s="156"/>
      <c r="DM23" s="156"/>
      <c r="DN23" s="156"/>
      <c r="DO23" s="156"/>
      <c r="DP23" s="156"/>
      <c r="DQ23" s="156"/>
      <c r="DR23" s="156"/>
      <c r="DS23" s="156"/>
      <c r="DT23" s="156"/>
      <c r="DU23" s="156"/>
      <c r="DV23" s="156"/>
      <c r="DW23" s="156"/>
      <c r="DX23" s="156"/>
      <c r="DY23" s="156"/>
      <c r="DZ23" s="156"/>
      <c r="EA23" s="156"/>
      <c r="EB23" s="156"/>
      <c r="EC23" s="156"/>
      <c r="ED23" s="156"/>
      <c r="EE23" s="156"/>
      <c r="EF23" s="156"/>
      <c r="EG23" s="156"/>
      <c r="EH23" s="156"/>
      <c r="EI23" s="156"/>
      <c r="EJ23" s="156"/>
      <c r="EK23" s="156"/>
      <c r="EL23" s="156"/>
      <c r="EM23" s="156"/>
      <c r="EN23" s="156"/>
      <c r="EO23" s="156"/>
      <c r="EP23" s="156"/>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56"/>
      <c r="FM23" s="156"/>
      <c r="FN23" s="156"/>
      <c r="FO23" s="156"/>
      <c r="FP23" s="156"/>
      <c r="FQ23" s="156"/>
      <c r="FR23" s="156"/>
      <c r="FS23" s="156"/>
      <c r="FT23" s="156"/>
      <c r="FU23" s="156"/>
      <c r="FV23" s="156"/>
      <c r="FW23" s="156"/>
      <c r="FX23" s="156"/>
      <c r="FY23" s="156"/>
      <c r="FZ23" s="156"/>
      <c r="GA23" s="156"/>
      <c r="GB23" s="156"/>
      <c r="GC23" s="156"/>
      <c r="GD23" s="156"/>
      <c r="GE23" s="156"/>
      <c r="GF23" s="156"/>
      <c r="GG23" s="156"/>
      <c r="GH23" s="156"/>
      <c r="GI23" s="156"/>
      <c r="GJ23" s="156"/>
      <c r="GK23" s="156"/>
      <c r="GL23" s="156"/>
      <c r="GM23" s="156"/>
      <c r="GN23" s="156"/>
      <c r="GO23" s="156"/>
      <c r="GP23" s="156"/>
      <c r="GQ23" s="156"/>
      <c r="GR23" s="156"/>
      <c r="GS23" s="156"/>
      <c r="GT23" s="156"/>
      <c r="GU23" s="156"/>
      <c r="GV23" s="156"/>
      <c r="GW23" s="156"/>
      <c r="GX23" s="156"/>
      <c r="GY23" s="156"/>
      <c r="GZ23" s="156"/>
      <c r="HA23" s="156"/>
      <c r="HB23" s="156"/>
      <c r="HC23" s="156"/>
      <c r="HD23" s="156"/>
      <c r="HE23" s="156"/>
      <c r="HF23" s="156"/>
      <c r="HG23" s="156"/>
      <c r="HH23" s="156"/>
      <c r="HI23" s="156"/>
      <c r="HJ23" s="156"/>
      <c r="HK23" s="156"/>
      <c r="HL23" s="156"/>
      <c r="HM23" s="156"/>
      <c r="HN23" s="156"/>
      <c r="HO23" s="156"/>
      <c r="HP23" s="156"/>
      <c r="HQ23" s="156"/>
      <c r="HR23" s="156"/>
      <c r="HS23" s="156"/>
      <c r="HT23" s="156"/>
      <c r="HU23" s="156"/>
      <c r="HV23" s="156"/>
      <c r="HW23" s="156"/>
      <c r="HX23" s="156"/>
      <c r="HY23" s="156"/>
      <c r="HZ23" s="156"/>
      <c r="IA23" s="156"/>
      <c r="IB23" s="156"/>
      <c r="IC23" s="156"/>
      <c r="ID23" s="156"/>
      <c r="IE23" s="156"/>
      <c r="IF23" s="156"/>
      <c r="IG23" s="156"/>
      <c r="IH23" s="156"/>
      <c r="II23" s="156"/>
      <c r="IJ23" s="156"/>
      <c r="IK23" s="156"/>
      <c r="IL23" s="156"/>
      <c r="IM23" s="156"/>
      <c r="IN23" s="156"/>
      <c r="IO23" s="156"/>
      <c r="IP23" s="156"/>
      <c r="IQ23" s="156"/>
      <c r="IR23" s="156"/>
      <c r="IS23" s="156"/>
      <c r="IT23" s="156"/>
      <c r="IU23" s="260"/>
    </row>
    <row r="24" spans="1:255" ht="15" customHeight="1" x14ac:dyDescent="0.25">
      <c r="A24" s="240" t="s">
        <v>98</v>
      </c>
      <c r="B24" s="251" t="s">
        <v>99</v>
      </c>
      <c r="C24" s="242" t="s">
        <v>85</v>
      </c>
      <c r="D24" s="245">
        <f>D25+D26</f>
        <v>0</v>
      </c>
      <c r="E24" s="245">
        <f>E25+E26</f>
        <v>157</v>
      </c>
      <c r="F24" s="245">
        <v>0</v>
      </c>
      <c r="G24" s="245">
        <v>155</v>
      </c>
      <c r="H24" s="245">
        <f>H25+H26</f>
        <v>14</v>
      </c>
      <c r="I24" s="245">
        <f>I25+I26</f>
        <v>1952</v>
      </c>
      <c r="J24" s="245">
        <v>14</v>
      </c>
      <c r="K24" s="247">
        <v>1961</v>
      </c>
      <c r="L24" s="248"/>
      <c r="M24" s="249"/>
      <c r="N24" s="250" t="str">
        <f t="shared" si="0"/>
        <v>5</v>
      </c>
      <c r="O24" s="251" t="str">
        <f t="shared" si="2"/>
        <v>WOOD PELLETS AND OTHER AGGLOMERATES</v>
      </c>
      <c r="P24" s="242" t="s">
        <v>85</v>
      </c>
      <c r="Q24" s="129">
        <f>D25-(D26+D27)</f>
        <v>-442</v>
      </c>
      <c r="R24" s="253">
        <f>E25-(E26+E27)</f>
        <v>-102408</v>
      </c>
      <c r="S24" s="253">
        <f t="shared" ref="S24:X24" si="8">F24-(F25+F26)</f>
        <v>-0.4</v>
      </c>
      <c r="T24" s="253">
        <f t="shared" si="8"/>
        <v>10</v>
      </c>
      <c r="U24" s="253">
        <f t="shared" si="8"/>
        <v>0</v>
      </c>
      <c r="V24" s="253">
        <f t="shared" si="8"/>
        <v>0</v>
      </c>
      <c r="W24" s="253">
        <f t="shared" si="8"/>
        <v>-0.30000000000000071</v>
      </c>
      <c r="X24" s="254">
        <f t="shared" si="8"/>
        <v>0</v>
      </c>
      <c r="Y24" s="291"/>
      <c r="Z24" s="256" t="str">
        <f t="shared" si="1"/>
        <v>5</v>
      </c>
      <c r="AA24" s="251" t="str">
        <f t="shared" si="4"/>
        <v>WOOD PELLETS AND OTHER AGGLOMERATES</v>
      </c>
      <c r="AB24" s="293" t="s">
        <v>85</v>
      </c>
      <c r="AC24" s="295">
        <v>6</v>
      </c>
      <c r="AD24" s="258">
        <v>0</v>
      </c>
      <c r="AE24" s="294"/>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c r="DF24" s="156"/>
      <c r="DG24" s="156"/>
      <c r="DH24" s="156"/>
      <c r="DI24" s="156"/>
      <c r="DJ24" s="156"/>
      <c r="DK24" s="156"/>
      <c r="DL24" s="156"/>
      <c r="DM24" s="156"/>
      <c r="DN24" s="156"/>
      <c r="DO24" s="156"/>
      <c r="DP24" s="156"/>
      <c r="DQ24" s="156"/>
      <c r="DR24" s="156"/>
      <c r="DS24" s="156"/>
      <c r="DT24" s="156"/>
      <c r="DU24" s="156"/>
      <c r="DV24" s="156"/>
      <c r="DW24" s="156"/>
      <c r="DX24" s="156"/>
      <c r="DY24" s="156"/>
      <c r="DZ24" s="156"/>
      <c r="EA24" s="156"/>
      <c r="EB24" s="156"/>
      <c r="EC24" s="156"/>
      <c r="ED24" s="156"/>
      <c r="EE24" s="156"/>
      <c r="EF24" s="156"/>
      <c r="EG24" s="156"/>
      <c r="EH24" s="156"/>
      <c r="EI24" s="156"/>
      <c r="EJ24" s="156"/>
      <c r="EK24" s="156"/>
      <c r="EL24" s="156"/>
      <c r="EM24" s="156"/>
      <c r="EN24" s="156"/>
      <c r="EO24" s="156"/>
      <c r="EP24" s="156"/>
      <c r="EQ24" s="156"/>
      <c r="ER24" s="156"/>
      <c r="ES24" s="156"/>
      <c r="ET24" s="156"/>
      <c r="EU24" s="156"/>
      <c r="EV24" s="156"/>
      <c r="EW24" s="156"/>
      <c r="EX24" s="156"/>
      <c r="EY24" s="156"/>
      <c r="EZ24" s="156"/>
      <c r="FA24" s="156"/>
      <c r="FB24" s="156"/>
      <c r="FC24" s="156"/>
      <c r="FD24" s="156"/>
      <c r="FE24" s="156"/>
      <c r="FF24" s="156"/>
      <c r="FG24" s="156"/>
      <c r="FH24" s="156"/>
      <c r="FI24" s="156"/>
      <c r="FJ24" s="156"/>
      <c r="FK24" s="156"/>
      <c r="FL24" s="156"/>
      <c r="FM24" s="156"/>
      <c r="FN24" s="156"/>
      <c r="FO24" s="156"/>
      <c r="FP24" s="156"/>
      <c r="FQ24" s="156"/>
      <c r="FR24" s="156"/>
      <c r="FS24" s="156"/>
      <c r="FT24" s="156"/>
      <c r="FU24" s="156"/>
      <c r="FV24" s="156"/>
      <c r="FW24" s="156"/>
      <c r="FX24" s="156"/>
      <c r="FY24" s="156"/>
      <c r="FZ24" s="156"/>
      <c r="GA24" s="156"/>
      <c r="GB24" s="156"/>
      <c r="GC24" s="156"/>
      <c r="GD24" s="156"/>
      <c r="GE24" s="156"/>
      <c r="GF24" s="156"/>
      <c r="GG24" s="156"/>
      <c r="GH24" s="156"/>
      <c r="GI24" s="156"/>
      <c r="GJ24" s="156"/>
      <c r="GK24" s="156"/>
      <c r="GL24" s="156"/>
      <c r="GM24" s="156"/>
      <c r="GN24" s="156"/>
      <c r="GO24" s="156"/>
      <c r="GP24" s="156"/>
      <c r="GQ24" s="156"/>
      <c r="GR24" s="156"/>
      <c r="GS24" s="156"/>
      <c r="GT24" s="156"/>
      <c r="GU24" s="156"/>
      <c r="GV24" s="156"/>
      <c r="GW24" s="156"/>
      <c r="GX24" s="156"/>
      <c r="GY24" s="156"/>
      <c r="GZ24" s="156"/>
      <c r="HA24" s="156"/>
      <c r="HB24" s="156"/>
      <c r="HC24" s="156"/>
      <c r="HD24" s="156"/>
      <c r="HE24" s="156"/>
      <c r="HF24" s="156"/>
      <c r="HG24" s="156"/>
      <c r="HH24" s="156"/>
      <c r="HI24" s="156"/>
      <c r="HJ24" s="156"/>
      <c r="HK24" s="156"/>
      <c r="HL24" s="156"/>
      <c r="HM24" s="156"/>
      <c r="HN24" s="156"/>
      <c r="HO24" s="156"/>
      <c r="HP24" s="156"/>
      <c r="HQ24" s="156"/>
      <c r="HR24" s="156"/>
      <c r="HS24" s="156"/>
      <c r="HT24" s="156"/>
      <c r="HU24" s="156"/>
      <c r="HV24" s="156"/>
      <c r="HW24" s="156"/>
      <c r="HX24" s="156"/>
      <c r="HY24" s="156"/>
      <c r="HZ24" s="156"/>
      <c r="IA24" s="156"/>
      <c r="IB24" s="156"/>
      <c r="IC24" s="156"/>
      <c r="ID24" s="156"/>
      <c r="IE24" s="156"/>
      <c r="IF24" s="156"/>
      <c r="IG24" s="156"/>
      <c r="IH24" s="156"/>
      <c r="II24" s="156"/>
      <c r="IJ24" s="156"/>
      <c r="IK24" s="156"/>
      <c r="IL24" s="156"/>
      <c r="IM24" s="156"/>
      <c r="IN24" s="156"/>
      <c r="IO24" s="156"/>
      <c r="IP24" s="156"/>
      <c r="IQ24" s="156"/>
      <c r="IR24" s="156"/>
      <c r="IS24" s="156"/>
      <c r="IT24" s="156"/>
      <c r="IU24" s="260"/>
    </row>
    <row r="25" spans="1:255" ht="15" customHeight="1" x14ac:dyDescent="0.25">
      <c r="A25" s="261" t="s">
        <v>100</v>
      </c>
      <c r="B25" s="263" t="s">
        <v>101</v>
      </c>
      <c r="C25" s="242" t="s">
        <v>85</v>
      </c>
      <c r="D25" s="301">
        <v>0</v>
      </c>
      <c r="E25" s="245">
        <v>148</v>
      </c>
      <c r="F25" s="245">
        <v>0</v>
      </c>
      <c r="G25" s="245">
        <v>73</v>
      </c>
      <c r="H25" s="245">
        <v>14</v>
      </c>
      <c r="I25" s="245">
        <v>1927</v>
      </c>
      <c r="J25" s="245">
        <v>14</v>
      </c>
      <c r="K25" s="247">
        <v>1932</v>
      </c>
      <c r="L25" s="169"/>
      <c r="M25" s="194"/>
      <c r="N25" s="85" t="str">
        <f t="shared" si="0"/>
        <v>5.1</v>
      </c>
      <c r="O25" s="263" t="str">
        <f t="shared" si="2"/>
        <v>WOOD PELLETS</v>
      </c>
      <c r="P25" s="242" t="s">
        <v>85</v>
      </c>
      <c r="Q25" s="264"/>
      <c r="R25" s="264"/>
      <c r="S25" s="264"/>
      <c r="T25" s="264"/>
      <c r="U25" s="264"/>
      <c r="V25" s="264"/>
      <c r="W25" s="264"/>
      <c r="X25" s="284"/>
      <c r="Y25" s="296" t="s">
        <v>7</v>
      </c>
      <c r="Z25" s="268" t="str">
        <f t="shared" si="1"/>
        <v>5.1</v>
      </c>
      <c r="AA25" s="263" t="str">
        <f t="shared" si="4"/>
        <v>WOOD PELLETS</v>
      </c>
      <c r="AB25" s="293" t="s">
        <v>85</v>
      </c>
      <c r="AC25" s="274">
        <v>6</v>
      </c>
      <c r="AD25" s="270">
        <v>-14</v>
      </c>
      <c r="AE25" s="17"/>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3"/>
    </row>
    <row r="26" spans="1:255" ht="15" customHeight="1" x14ac:dyDescent="0.25">
      <c r="A26" s="285" t="s">
        <v>102</v>
      </c>
      <c r="B26" s="272" t="s">
        <v>103</v>
      </c>
      <c r="C26" s="242" t="s">
        <v>85</v>
      </c>
      <c r="D26" s="301">
        <v>0</v>
      </c>
      <c r="E26" s="245">
        <v>9</v>
      </c>
      <c r="F26" s="245">
        <v>0.4</v>
      </c>
      <c r="G26" s="245">
        <v>72</v>
      </c>
      <c r="H26" s="245">
        <v>0</v>
      </c>
      <c r="I26" s="245">
        <v>25</v>
      </c>
      <c r="J26" s="245">
        <v>0.3</v>
      </c>
      <c r="K26" s="247">
        <v>29</v>
      </c>
      <c r="L26" s="169"/>
      <c r="M26" s="194"/>
      <c r="N26" s="118" t="str">
        <f t="shared" si="0"/>
        <v>5.2</v>
      </c>
      <c r="O26" s="272" t="str">
        <f t="shared" si="2"/>
        <v>OTHER AGGLOMERATES</v>
      </c>
      <c r="P26" s="242" t="s">
        <v>85</v>
      </c>
      <c r="Q26" s="58"/>
      <c r="R26" s="58"/>
      <c r="S26" s="58"/>
      <c r="T26" s="58"/>
      <c r="U26" s="58"/>
      <c r="V26" s="58"/>
      <c r="W26" s="58"/>
      <c r="X26" s="239"/>
      <c r="Y26" s="267"/>
      <c r="Z26" s="287" t="str">
        <f t="shared" si="1"/>
        <v>5.2</v>
      </c>
      <c r="AA26" s="272" t="str">
        <f t="shared" si="4"/>
        <v>OTHER AGGLOMERATES</v>
      </c>
      <c r="AB26" s="293" t="s">
        <v>85</v>
      </c>
      <c r="AC26" s="274">
        <v>442</v>
      </c>
      <c r="AD26" s="270">
        <v>0.1</v>
      </c>
      <c r="AE26" s="17"/>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3"/>
    </row>
    <row r="27" spans="1:255" ht="15" customHeight="1" x14ac:dyDescent="0.25">
      <c r="A27" s="240" t="s">
        <v>104</v>
      </c>
      <c r="B27" s="251" t="s">
        <v>105</v>
      </c>
      <c r="C27" s="242" t="s">
        <v>205</v>
      </c>
      <c r="D27" s="245">
        <f>D28+D29</f>
        <v>442</v>
      </c>
      <c r="E27" s="245">
        <f>E28+E29</f>
        <v>102547</v>
      </c>
      <c r="F27" s="245">
        <v>436</v>
      </c>
      <c r="G27" s="245">
        <v>100845</v>
      </c>
      <c r="H27" s="245">
        <f>H28+H29</f>
        <v>314</v>
      </c>
      <c r="I27" s="245">
        <f>I28+I29</f>
        <v>35662</v>
      </c>
      <c r="J27" s="245">
        <v>293</v>
      </c>
      <c r="K27" s="247">
        <v>27382</v>
      </c>
      <c r="L27" s="248"/>
      <c r="M27" s="249"/>
      <c r="N27" s="250" t="str">
        <f t="shared" si="0"/>
        <v>6</v>
      </c>
      <c r="O27" s="251" t="str">
        <f t="shared" si="2"/>
        <v>SAWNWOOD (INCLUDING SLEEPERS)</v>
      </c>
      <c r="P27" s="242" t="s">
        <v>205</v>
      </c>
      <c r="Q27" s="129">
        <f>D28-(D29+D30)</f>
        <v>300</v>
      </c>
      <c r="R27" s="129">
        <f>E28-(E29+E30)</f>
        <v>22460</v>
      </c>
      <c r="S27" s="253">
        <f t="shared" ref="S27:X27" si="9">F27-(F28+F29)</f>
        <v>0</v>
      </c>
      <c r="T27" s="253">
        <f t="shared" si="9"/>
        <v>0</v>
      </c>
      <c r="U27" s="253">
        <f t="shared" si="9"/>
        <v>0</v>
      </c>
      <c r="V27" s="253">
        <f t="shared" si="9"/>
        <v>0</v>
      </c>
      <c r="W27" s="253">
        <f t="shared" si="9"/>
        <v>0</v>
      </c>
      <c r="X27" s="254">
        <f t="shared" si="9"/>
        <v>0</v>
      </c>
      <c r="Y27" s="255"/>
      <c r="Z27" s="256" t="str">
        <f t="shared" si="1"/>
        <v>6</v>
      </c>
      <c r="AA27" s="251" t="str">
        <f t="shared" si="4"/>
        <v>SAWNWOOD (INCLUDING SLEEPERS)</v>
      </c>
      <c r="AB27" s="242" t="s">
        <v>205</v>
      </c>
      <c r="AC27" s="295">
        <v>8273</v>
      </c>
      <c r="AD27" s="258">
        <v>0</v>
      </c>
      <c r="AE27" s="294"/>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c r="EW27" s="156"/>
      <c r="EX27" s="156"/>
      <c r="EY27" s="156"/>
      <c r="EZ27" s="156"/>
      <c r="FA27" s="156"/>
      <c r="FB27" s="156"/>
      <c r="FC27" s="156"/>
      <c r="FD27" s="156"/>
      <c r="FE27" s="156"/>
      <c r="FF27" s="156"/>
      <c r="FG27" s="156"/>
      <c r="FH27" s="156"/>
      <c r="FI27" s="156"/>
      <c r="FJ27" s="156"/>
      <c r="FK27" s="156"/>
      <c r="FL27" s="156"/>
      <c r="FM27" s="156"/>
      <c r="FN27" s="156"/>
      <c r="FO27" s="156"/>
      <c r="FP27" s="156"/>
      <c r="FQ27" s="156"/>
      <c r="FR27" s="156"/>
      <c r="FS27" s="156"/>
      <c r="FT27" s="156"/>
      <c r="FU27" s="156"/>
      <c r="FV27" s="156"/>
      <c r="FW27" s="156"/>
      <c r="FX27" s="156"/>
      <c r="FY27" s="156"/>
      <c r="FZ27" s="156"/>
      <c r="GA27" s="156"/>
      <c r="GB27" s="156"/>
      <c r="GC27" s="156"/>
      <c r="GD27" s="156"/>
      <c r="GE27" s="156"/>
      <c r="GF27" s="156"/>
      <c r="GG27" s="156"/>
      <c r="GH27" s="156"/>
      <c r="GI27" s="156"/>
      <c r="GJ27" s="156"/>
      <c r="GK27" s="156"/>
      <c r="GL27" s="156"/>
      <c r="GM27" s="156"/>
      <c r="GN27" s="156"/>
      <c r="GO27" s="156"/>
      <c r="GP27" s="156"/>
      <c r="GQ27" s="156"/>
      <c r="GR27" s="156"/>
      <c r="GS27" s="156"/>
      <c r="GT27" s="156"/>
      <c r="GU27" s="156"/>
      <c r="GV27" s="156"/>
      <c r="GW27" s="156"/>
      <c r="GX27" s="156"/>
      <c r="GY27" s="156"/>
      <c r="GZ27" s="156"/>
      <c r="HA27" s="156"/>
      <c r="HB27" s="156"/>
      <c r="HC27" s="156"/>
      <c r="HD27" s="156"/>
      <c r="HE27" s="156"/>
      <c r="HF27" s="156"/>
      <c r="HG27" s="156"/>
      <c r="HH27" s="156"/>
      <c r="HI27" s="156"/>
      <c r="HJ27" s="156"/>
      <c r="HK27" s="156"/>
      <c r="HL27" s="156"/>
      <c r="HM27" s="156"/>
      <c r="HN27" s="156"/>
      <c r="HO27" s="156"/>
      <c r="HP27" s="156"/>
      <c r="HQ27" s="156"/>
      <c r="HR27" s="156"/>
      <c r="HS27" s="156"/>
      <c r="HT27" s="156"/>
      <c r="HU27" s="156"/>
      <c r="HV27" s="156"/>
      <c r="HW27" s="156"/>
      <c r="HX27" s="156"/>
      <c r="HY27" s="156"/>
      <c r="HZ27" s="156"/>
      <c r="IA27" s="156"/>
      <c r="IB27" s="156"/>
      <c r="IC27" s="156"/>
      <c r="ID27" s="156"/>
      <c r="IE27" s="156"/>
      <c r="IF27" s="156"/>
      <c r="IG27" s="156"/>
      <c r="IH27" s="156"/>
      <c r="II27" s="156"/>
      <c r="IJ27" s="156"/>
      <c r="IK27" s="156"/>
      <c r="IL27" s="156"/>
      <c r="IM27" s="156"/>
      <c r="IN27" s="156"/>
      <c r="IO27" s="156"/>
      <c r="IP27" s="156"/>
      <c r="IQ27" s="156"/>
      <c r="IR27" s="156"/>
      <c r="IS27" s="156"/>
      <c r="IT27" s="156"/>
      <c r="IU27" s="260"/>
    </row>
    <row r="28" spans="1:255" ht="15" customHeight="1" x14ac:dyDescent="0.25">
      <c r="A28" s="261" t="s">
        <v>106</v>
      </c>
      <c r="B28" s="263" t="s">
        <v>45</v>
      </c>
      <c r="C28" s="242" t="s">
        <v>205</v>
      </c>
      <c r="D28" s="245">
        <v>382</v>
      </c>
      <c r="E28" s="245">
        <v>69981</v>
      </c>
      <c r="F28" s="245">
        <v>380</v>
      </c>
      <c r="G28" s="245">
        <v>66167</v>
      </c>
      <c r="H28" s="245">
        <v>100</v>
      </c>
      <c r="I28" s="245">
        <v>18139</v>
      </c>
      <c r="J28" s="245">
        <v>133</v>
      </c>
      <c r="K28" s="247">
        <v>22397</v>
      </c>
      <c r="L28" s="169"/>
      <c r="M28" s="194"/>
      <c r="N28" s="85" t="str">
        <f t="shared" si="0"/>
        <v>6.C</v>
      </c>
      <c r="O28" s="263" t="str">
        <f t="shared" si="2"/>
        <v>Coniferous</v>
      </c>
      <c r="P28" s="242" t="s">
        <v>205</v>
      </c>
      <c r="Q28" s="264"/>
      <c r="R28" s="264"/>
      <c r="S28" s="264"/>
      <c r="T28" s="264"/>
      <c r="U28" s="264"/>
      <c r="V28" s="264"/>
      <c r="W28" s="264"/>
      <c r="X28" s="284"/>
      <c r="Y28" s="296" t="s">
        <v>7</v>
      </c>
      <c r="Z28" s="268" t="str">
        <f t="shared" si="1"/>
        <v>6.C</v>
      </c>
      <c r="AA28" s="263" t="str">
        <f t="shared" si="4"/>
        <v>Coniferous</v>
      </c>
      <c r="AB28" s="242" t="s">
        <v>205</v>
      </c>
      <c r="AC28" s="274">
        <v>5875</v>
      </c>
      <c r="AD28" s="270">
        <v>247</v>
      </c>
      <c r="AE28" s="17"/>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3"/>
    </row>
    <row r="29" spans="1:255" ht="15" customHeight="1" x14ac:dyDescent="0.25">
      <c r="A29" s="261" t="s">
        <v>107</v>
      </c>
      <c r="B29" s="263" t="s">
        <v>48</v>
      </c>
      <c r="C29" s="242" t="s">
        <v>205</v>
      </c>
      <c r="D29" s="245">
        <v>60</v>
      </c>
      <c r="E29" s="245">
        <v>32566</v>
      </c>
      <c r="F29" s="245">
        <v>56</v>
      </c>
      <c r="G29" s="245">
        <v>34678</v>
      </c>
      <c r="H29" s="245">
        <v>214</v>
      </c>
      <c r="I29" s="245">
        <v>17523</v>
      </c>
      <c r="J29" s="245">
        <v>160</v>
      </c>
      <c r="K29" s="247">
        <v>4985</v>
      </c>
      <c r="L29" s="169"/>
      <c r="M29" s="194"/>
      <c r="N29" s="85" t="str">
        <f t="shared" si="0"/>
        <v>6.NC</v>
      </c>
      <c r="O29" s="263" t="str">
        <f t="shared" si="2"/>
        <v>Non-Coniferous</v>
      </c>
      <c r="P29" s="242" t="s">
        <v>205</v>
      </c>
      <c r="Q29" s="93"/>
      <c r="R29" s="93"/>
      <c r="S29" s="93"/>
      <c r="T29" s="93"/>
      <c r="U29" s="93"/>
      <c r="V29" s="93"/>
      <c r="W29" s="93"/>
      <c r="X29" s="271"/>
      <c r="Y29" s="267"/>
      <c r="Z29" s="268" t="str">
        <f t="shared" si="1"/>
        <v>6.NC</v>
      </c>
      <c r="AA29" s="263" t="str">
        <f t="shared" si="4"/>
        <v>Non-Coniferous</v>
      </c>
      <c r="AB29" s="242" t="s">
        <v>205</v>
      </c>
      <c r="AC29" s="274">
        <v>2098</v>
      </c>
      <c r="AD29" s="270">
        <v>-104</v>
      </c>
      <c r="AE29" s="17"/>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3"/>
    </row>
    <row r="30" spans="1:255" ht="15" customHeight="1" x14ac:dyDescent="0.25">
      <c r="A30" s="285" t="s">
        <v>108</v>
      </c>
      <c r="B30" s="272" t="s">
        <v>58</v>
      </c>
      <c r="C30" s="242" t="s">
        <v>205</v>
      </c>
      <c r="D30" s="245">
        <v>22</v>
      </c>
      <c r="E30" s="245">
        <v>14955</v>
      </c>
      <c r="F30" s="245">
        <v>39</v>
      </c>
      <c r="G30" s="245">
        <v>25713</v>
      </c>
      <c r="H30" s="245">
        <v>2</v>
      </c>
      <c r="I30" s="245">
        <v>2176</v>
      </c>
      <c r="J30" s="245">
        <v>1</v>
      </c>
      <c r="K30" s="247">
        <v>2845</v>
      </c>
      <c r="L30" s="169"/>
      <c r="M30" s="194"/>
      <c r="N30" s="118" t="str">
        <f t="shared" si="0"/>
        <v>6.NC.T</v>
      </c>
      <c r="O30" s="272" t="str">
        <f t="shared" si="2"/>
        <v>of which: Tropical</v>
      </c>
      <c r="P30" s="242" t="s">
        <v>205</v>
      </c>
      <c r="Q30" s="58"/>
      <c r="R30" s="58"/>
      <c r="S30" s="58"/>
      <c r="T30" s="58"/>
      <c r="U30" s="58"/>
      <c r="V30" s="58"/>
      <c r="W30" s="58"/>
      <c r="X30" s="239"/>
      <c r="Y30" s="267"/>
      <c r="Z30" s="287" t="str">
        <f t="shared" si="1"/>
        <v>6.NC.T</v>
      </c>
      <c r="AA30" s="272" t="str">
        <f t="shared" si="4"/>
        <v>of which: Tropical</v>
      </c>
      <c r="AB30" s="242" t="s">
        <v>205</v>
      </c>
      <c r="AC30" s="269" t="s">
        <v>201</v>
      </c>
      <c r="AD30" s="270">
        <v>38</v>
      </c>
      <c r="AE30" s="214" t="s">
        <v>7</v>
      </c>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3"/>
    </row>
    <row r="31" spans="1:255" ht="15" customHeight="1" x14ac:dyDescent="0.25">
      <c r="A31" s="240" t="s">
        <v>109</v>
      </c>
      <c r="B31" s="251" t="s">
        <v>110</v>
      </c>
      <c r="C31" s="242" t="s">
        <v>205</v>
      </c>
      <c r="D31" s="246" t="e">
        <f>D32+D33</f>
        <v>#VALUE!</v>
      </c>
      <c r="E31" s="245">
        <f>E32+E33</f>
        <v>11410</v>
      </c>
      <c r="F31" s="245">
        <v>16</v>
      </c>
      <c r="G31" s="245">
        <v>11243</v>
      </c>
      <c r="H31" s="245">
        <f>H32+H33</f>
        <v>1</v>
      </c>
      <c r="I31" s="245">
        <f>I32+I33</f>
        <v>3985</v>
      </c>
      <c r="J31" s="245">
        <v>13</v>
      </c>
      <c r="K31" s="247">
        <v>2770</v>
      </c>
      <c r="L31" s="248"/>
      <c r="M31" s="249"/>
      <c r="N31" s="250" t="str">
        <f t="shared" si="0"/>
        <v>7</v>
      </c>
      <c r="O31" s="251" t="str">
        <f t="shared" si="2"/>
        <v>VENEER SHEETS</v>
      </c>
      <c r="P31" s="242" t="s">
        <v>205</v>
      </c>
      <c r="Q31" s="252" t="e">
        <f>D32-(D33+D34)</f>
        <v>#VALUE!</v>
      </c>
      <c r="R31" s="253">
        <f>E32-(E33+E34)</f>
        <v>-9662</v>
      </c>
      <c r="S31" s="253">
        <f t="shared" ref="S31:X31" si="10">F31-(F32+F33)</f>
        <v>0</v>
      </c>
      <c r="T31" s="253">
        <f t="shared" si="10"/>
        <v>0</v>
      </c>
      <c r="U31" s="253">
        <f t="shared" si="10"/>
        <v>0</v>
      </c>
      <c r="V31" s="253">
        <f t="shared" si="10"/>
        <v>0</v>
      </c>
      <c r="W31" s="253">
        <f t="shared" si="10"/>
        <v>0.40000000000000036</v>
      </c>
      <c r="X31" s="254">
        <f t="shared" si="10"/>
        <v>0</v>
      </c>
      <c r="Y31" s="255"/>
      <c r="Z31" s="256" t="str">
        <f t="shared" si="1"/>
        <v>7</v>
      </c>
      <c r="AA31" s="251" t="str">
        <f t="shared" si="4"/>
        <v>VENEER SHEETS</v>
      </c>
      <c r="AB31" s="242" t="s">
        <v>205</v>
      </c>
      <c r="AC31" s="295">
        <v>81</v>
      </c>
      <c r="AD31" s="258">
        <v>0</v>
      </c>
      <c r="AE31" s="294"/>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c r="GJ31" s="156"/>
      <c r="GK31" s="156"/>
      <c r="GL31" s="156"/>
      <c r="GM31" s="156"/>
      <c r="GN31" s="156"/>
      <c r="GO31" s="156"/>
      <c r="GP31" s="156"/>
      <c r="GQ31" s="156"/>
      <c r="GR31" s="156"/>
      <c r="GS31" s="156"/>
      <c r="GT31" s="156"/>
      <c r="GU31" s="156"/>
      <c r="GV31" s="156"/>
      <c r="GW31" s="156"/>
      <c r="GX31" s="156"/>
      <c r="GY31" s="156"/>
      <c r="GZ31" s="156"/>
      <c r="HA31" s="156"/>
      <c r="HB31" s="156"/>
      <c r="HC31" s="156"/>
      <c r="HD31" s="156"/>
      <c r="HE31" s="156"/>
      <c r="HF31" s="156"/>
      <c r="HG31" s="156"/>
      <c r="HH31" s="156"/>
      <c r="HI31" s="156"/>
      <c r="HJ31" s="156"/>
      <c r="HK31" s="156"/>
      <c r="HL31" s="156"/>
      <c r="HM31" s="156"/>
      <c r="HN31" s="156"/>
      <c r="HO31" s="156"/>
      <c r="HP31" s="156"/>
      <c r="HQ31" s="156"/>
      <c r="HR31" s="156"/>
      <c r="HS31" s="156"/>
      <c r="HT31" s="156"/>
      <c r="HU31" s="156"/>
      <c r="HV31" s="156"/>
      <c r="HW31" s="156"/>
      <c r="HX31" s="156"/>
      <c r="HY31" s="156"/>
      <c r="HZ31" s="156"/>
      <c r="IA31" s="156"/>
      <c r="IB31" s="156"/>
      <c r="IC31" s="156"/>
      <c r="ID31" s="156"/>
      <c r="IE31" s="156"/>
      <c r="IF31" s="156"/>
      <c r="IG31" s="156"/>
      <c r="IH31" s="156"/>
      <c r="II31" s="156"/>
      <c r="IJ31" s="156"/>
      <c r="IK31" s="156"/>
      <c r="IL31" s="156"/>
      <c r="IM31" s="156"/>
      <c r="IN31" s="156"/>
      <c r="IO31" s="156"/>
      <c r="IP31" s="156"/>
      <c r="IQ31" s="156"/>
      <c r="IR31" s="156"/>
      <c r="IS31" s="156"/>
      <c r="IT31" s="156"/>
      <c r="IU31" s="260"/>
    </row>
    <row r="32" spans="1:255" ht="15" customHeight="1" x14ac:dyDescent="0.25">
      <c r="A32" s="261" t="s">
        <v>111</v>
      </c>
      <c r="B32" s="263" t="s">
        <v>45</v>
      </c>
      <c r="C32" s="242" t="s">
        <v>205</v>
      </c>
      <c r="D32" s="245">
        <v>8</v>
      </c>
      <c r="E32" s="245">
        <v>2541</v>
      </c>
      <c r="F32" s="245">
        <v>12</v>
      </c>
      <c r="G32" s="245">
        <v>2714</v>
      </c>
      <c r="H32" s="245">
        <v>0</v>
      </c>
      <c r="I32" s="245">
        <v>341</v>
      </c>
      <c r="J32" s="245">
        <v>12</v>
      </c>
      <c r="K32" s="247">
        <v>215</v>
      </c>
      <c r="L32" s="169"/>
      <c r="M32" s="194"/>
      <c r="N32" s="85" t="str">
        <f t="shared" si="0"/>
        <v>7.C</v>
      </c>
      <c r="O32" s="263" t="str">
        <f t="shared" si="2"/>
        <v>Coniferous</v>
      </c>
      <c r="P32" s="242" t="s">
        <v>205</v>
      </c>
      <c r="Q32" s="264"/>
      <c r="R32" s="264"/>
      <c r="S32" s="264"/>
      <c r="T32" s="264"/>
      <c r="U32" s="264"/>
      <c r="V32" s="264"/>
      <c r="W32" s="264"/>
      <c r="X32" s="284"/>
      <c r="Y32" s="267"/>
      <c r="Z32" s="268" t="str">
        <f t="shared" si="1"/>
        <v>7.C</v>
      </c>
      <c r="AA32" s="263" t="str">
        <f t="shared" si="4"/>
        <v>Coniferous</v>
      </c>
      <c r="AB32" s="242" t="s">
        <v>205</v>
      </c>
      <c r="AC32" s="269" t="s">
        <v>201</v>
      </c>
      <c r="AD32" s="270">
        <v>0</v>
      </c>
      <c r="AE32" s="17"/>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3"/>
    </row>
    <row r="33" spans="1:255" ht="15" customHeight="1" x14ac:dyDescent="0.25">
      <c r="A33" s="261" t="s">
        <v>113</v>
      </c>
      <c r="B33" s="263" t="s">
        <v>48</v>
      </c>
      <c r="C33" s="242" t="s">
        <v>205</v>
      </c>
      <c r="D33" s="246" t="e">
        <f>B31+B32</f>
        <v>#VALUE!</v>
      </c>
      <c r="E33" s="245">
        <v>8869</v>
      </c>
      <c r="F33" s="245">
        <v>4</v>
      </c>
      <c r="G33" s="245">
        <v>8529</v>
      </c>
      <c r="H33" s="245">
        <v>1</v>
      </c>
      <c r="I33" s="245">
        <v>3644</v>
      </c>
      <c r="J33" s="245">
        <v>0.6</v>
      </c>
      <c r="K33" s="247">
        <v>2555</v>
      </c>
      <c r="L33" s="169"/>
      <c r="M33" s="194"/>
      <c r="N33" s="85" t="str">
        <f t="shared" si="0"/>
        <v>7.NC</v>
      </c>
      <c r="O33" s="263" t="str">
        <f t="shared" si="2"/>
        <v>Non-Coniferous</v>
      </c>
      <c r="P33" s="242" t="s">
        <v>205</v>
      </c>
      <c r="Q33" s="93"/>
      <c r="R33" s="93"/>
      <c r="S33" s="93"/>
      <c r="T33" s="93"/>
      <c r="U33" s="93"/>
      <c r="V33" s="93"/>
      <c r="W33" s="93"/>
      <c r="X33" s="271"/>
      <c r="Y33" s="267"/>
      <c r="Z33" s="268" t="str">
        <f t="shared" si="1"/>
        <v>7.NC</v>
      </c>
      <c r="AA33" s="263" t="str">
        <f t="shared" si="4"/>
        <v>Non-Coniferous</v>
      </c>
      <c r="AB33" s="242" t="s">
        <v>205</v>
      </c>
      <c r="AC33" s="269" t="s">
        <v>207</v>
      </c>
      <c r="AD33" s="270">
        <v>0</v>
      </c>
      <c r="AE33" s="17"/>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3"/>
    </row>
    <row r="34" spans="1:255" ht="15" customHeight="1" x14ac:dyDescent="0.25">
      <c r="A34" s="285" t="s">
        <v>114</v>
      </c>
      <c r="B34" s="272" t="s">
        <v>58</v>
      </c>
      <c r="C34" s="242" t="s">
        <v>205</v>
      </c>
      <c r="D34" s="245">
        <v>4</v>
      </c>
      <c r="E34" s="245">
        <v>3334</v>
      </c>
      <c r="F34" s="245">
        <v>4</v>
      </c>
      <c r="G34" s="245">
        <v>2628</v>
      </c>
      <c r="H34" s="245">
        <v>1</v>
      </c>
      <c r="I34" s="245">
        <v>1686</v>
      </c>
      <c r="J34" s="245">
        <v>0.6</v>
      </c>
      <c r="K34" s="247">
        <v>1018</v>
      </c>
      <c r="L34" s="169"/>
      <c r="M34" s="194"/>
      <c r="N34" s="118" t="str">
        <f t="shared" si="0"/>
        <v>7.NC.T</v>
      </c>
      <c r="O34" s="272" t="str">
        <f t="shared" si="2"/>
        <v>of which: Tropical</v>
      </c>
      <c r="P34" s="242" t="s">
        <v>205</v>
      </c>
      <c r="Q34" s="58"/>
      <c r="R34" s="286" t="s">
        <v>208</v>
      </c>
      <c r="S34" s="58"/>
      <c r="T34" s="58"/>
      <c r="U34" s="58"/>
      <c r="V34" s="58"/>
      <c r="W34" s="58"/>
      <c r="X34" s="239"/>
      <c r="Y34" s="267"/>
      <c r="Z34" s="287" t="str">
        <f t="shared" si="1"/>
        <v>7.NC.T</v>
      </c>
      <c r="AA34" s="272" t="str">
        <f t="shared" si="4"/>
        <v>of which: Tropical</v>
      </c>
      <c r="AB34" s="242" t="s">
        <v>205</v>
      </c>
      <c r="AC34" s="269" t="s">
        <v>201</v>
      </c>
      <c r="AD34" s="270">
        <v>0</v>
      </c>
      <c r="AE34" s="17"/>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3"/>
    </row>
    <row r="35" spans="1:255" ht="15" customHeight="1" x14ac:dyDescent="0.25">
      <c r="A35" s="240" t="s">
        <v>115</v>
      </c>
      <c r="B35" s="251" t="s">
        <v>116</v>
      </c>
      <c r="C35" s="242" t="s">
        <v>205</v>
      </c>
      <c r="D35" s="246" t="e">
        <f>D36+D40+D42</f>
        <v>#VALUE!</v>
      </c>
      <c r="E35" s="245">
        <f>E36+E40+E42</f>
        <v>91823</v>
      </c>
      <c r="F35" s="245">
        <v>289</v>
      </c>
      <c r="G35" s="245">
        <v>114699</v>
      </c>
      <c r="H35" s="246" t="e">
        <f>H36+H40+H42</f>
        <v>#VALUE!</v>
      </c>
      <c r="I35" s="245">
        <f>I36+I40+I42</f>
        <v>328013</v>
      </c>
      <c r="J35" s="245">
        <v>1293</v>
      </c>
      <c r="K35" s="247">
        <v>335862</v>
      </c>
      <c r="L35" s="248"/>
      <c r="M35" s="249"/>
      <c r="N35" s="250" t="str">
        <f t="shared" si="0"/>
        <v>8</v>
      </c>
      <c r="O35" s="251" t="str">
        <f t="shared" si="2"/>
        <v>WOOD-BASED PANELS</v>
      </c>
      <c r="P35" s="242" t="s">
        <v>205</v>
      </c>
      <c r="Q35" s="129">
        <f>D36-(D37+D41+D43)</f>
        <v>-140.30000000000001</v>
      </c>
      <c r="R35" s="253">
        <f>E36-(E37+E41+E43)</f>
        <v>-11559.300000000003</v>
      </c>
      <c r="S35" s="253">
        <f t="shared" ref="S35:X35" si="11">F35-(F36+F40+F42)</f>
        <v>0</v>
      </c>
      <c r="T35" s="253">
        <f t="shared" si="11"/>
        <v>0</v>
      </c>
      <c r="U35" s="252" t="e">
        <f t="shared" si="11"/>
        <v>#VALUE!</v>
      </c>
      <c r="V35" s="253">
        <f t="shared" si="11"/>
        <v>0</v>
      </c>
      <c r="W35" s="253">
        <f t="shared" si="11"/>
        <v>0</v>
      </c>
      <c r="X35" s="254">
        <f t="shared" si="11"/>
        <v>0</v>
      </c>
      <c r="Y35" s="255"/>
      <c r="Z35" s="256" t="str">
        <f t="shared" si="1"/>
        <v>8</v>
      </c>
      <c r="AA35" s="251" t="str">
        <f t="shared" si="4"/>
        <v>WOOD-BASED PANELS</v>
      </c>
      <c r="AB35" s="242" t="s">
        <v>205</v>
      </c>
      <c r="AC35" s="257" t="s">
        <v>201</v>
      </c>
      <c r="AD35" s="258">
        <v>0</v>
      </c>
      <c r="AE35" s="294"/>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156"/>
      <c r="GC35" s="156"/>
      <c r="GD35" s="156"/>
      <c r="GE35" s="156"/>
      <c r="GF35" s="156"/>
      <c r="GG35" s="156"/>
      <c r="GH35" s="156"/>
      <c r="GI35" s="156"/>
      <c r="GJ35" s="156"/>
      <c r="GK35" s="156"/>
      <c r="GL35" s="156"/>
      <c r="GM35" s="156"/>
      <c r="GN35" s="156"/>
      <c r="GO35" s="156"/>
      <c r="GP35" s="156"/>
      <c r="GQ35" s="156"/>
      <c r="GR35" s="156"/>
      <c r="GS35" s="156"/>
      <c r="GT35" s="156"/>
      <c r="GU35" s="156"/>
      <c r="GV35" s="156"/>
      <c r="GW35" s="156"/>
      <c r="GX35" s="156"/>
      <c r="GY35" s="156"/>
      <c r="GZ35" s="156"/>
      <c r="HA35" s="156"/>
      <c r="HB35" s="156"/>
      <c r="HC35" s="156"/>
      <c r="HD35" s="156"/>
      <c r="HE35" s="156"/>
      <c r="HF35" s="156"/>
      <c r="HG35" s="156"/>
      <c r="HH35" s="156"/>
      <c r="HI35" s="156"/>
      <c r="HJ35" s="156"/>
      <c r="HK35" s="156"/>
      <c r="HL35" s="156"/>
      <c r="HM35" s="156"/>
      <c r="HN35" s="156"/>
      <c r="HO35" s="156"/>
      <c r="HP35" s="156"/>
      <c r="HQ35" s="156"/>
      <c r="HR35" s="156"/>
      <c r="HS35" s="156"/>
      <c r="HT35" s="156"/>
      <c r="HU35" s="156"/>
      <c r="HV35" s="156"/>
      <c r="HW35" s="156"/>
      <c r="HX35" s="156"/>
      <c r="HY35" s="156"/>
      <c r="HZ35" s="156"/>
      <c r="IA35" s="156"/>
      <c r="IB35" s="156"/>
      <c r="IC35" s="156"/>
      <c r="ID35" s="156"/>
      <c r="IE35" s="156"/>
      <c r="IF35" s="156"/>
      <c r="IG35" s="156"/>
      <c r="IH35" s="156"/>
      <c r="II35" s="156"/>
      <c r="IJ35" s="156"/>
      <c r="IK35" s="156"/>
      <c r="IL35" s="156"/>
      <c r="IM35" s="156"/>
      <c r="IN35" s="156"/>
      <c r="IO35" s="156"/>
      <c r="IP35" s="156"/>
      <c r="IQ35" s="156"/>
      <c r="IR35" s="156"/>
      <c r="IS35" s="156"/>
      <c r="IT35" s="156"/>
      <c r="IU35" s="260"/>
    </row>
    <row r="36" spans="1:255" ht="15" customHeight="1" x14ac:dyDescent="0.25">
      <c r="A36" s="261" t="s">
        <v>117</v>
      </c>
      <c r="B36" s="263" t="s">
        <v>118</v>
      </c>
      <c r="C36" s="242" t="s">
        <v>205</v>
      </c>
      <c r="D36" s="245">
        <v>46</v>
      </c>
      <c r="E36" s="245">
        <v>31300</v>
      </c>
      <c r="F36" s="245">
        <v>85</v>
      </c>
      <c r="G36" s="245">
        <v>56725</v>
      </c>
      <c r="H36" s="245">
        <v>44</v>
      </c>
      <c r="I36" s="245">
        <v>19916</v>
      </c>
      <c r="J36" s="245">
        <v>43</v>
      </c>
      <c r="K36" s="247">
        <v>20938</v>
      </c>
      <c r="L36" s="169"/>
      <c r="M36" s="194"/>
      <c r="N36" s="85" t="str">
        <f t="shared" si="0"/>
        <v>8.1</v>
      </c>
      <c r="O36" s="263" t="str">
        <f t="shared" si="2"/>
        <v xml:space="preserve">PLYWOOD </v>
      </c>
      <c r="P36" s="242" t="s">
        <v>205</v>
      </c>
      <c r="Q36" s="129">
        <f>D37-(D38+D39)</f>
        <v>-16.7</v>
      </c>
      <c r="R36" s="253">
        <f>E37-(E38+E39)</f>
        <v>-28926.7</v>
      </c>
      <c r="S36" s="253">
        <f t="shared" ref="S36:X36" si="12">F36-(F37+F38)</f>
        <v>2</v>
      </c>
      <c r="T36" s="129">
        <f t="shared" si="12"/>
        <v>2186</v>
      </c>
      <c r="U36" s="253">
        <f t="shared" si="12"/>
        <v>-17.299999999999997</v>
      </c>
      <c r="V36" s="129">
        <f t="shared" si="12"/>
        <v>4043.7000000000007</v>
      </c>
      <c r="W36" s="253">
        <f t="shared" si="12"/>
        <v>11.399999999999999</v>
      </c>
      <c r="X36" s="302">
        <f t="shared" si="12"/>
        <v>6770</v>
      </c>
      <c r="Y36" s="282"/>
      <c r="Z36" s="268" t="str">
        <f t="shared" si="1"/>
        <v>8.1</v>
      </c>
      <c r="AA36" s="263" t="str">
        <f t="shared" si="4"/>
        <v xml:space="preserve">PLYWOOD </v>
      </c>
      <c r="AB36" s="242" t="s">
        <v>205</v>
      </c>
      <c r="AC36" s="274">
        <v>94.3</v>
      </c>
      <c r="AD36" s="270">
        <v>0</v>
      </c>
      <c r="AE36" s="17"/>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3"/>
    </row>
    <row r="37" spans="1:255" ht="15" customHeight="1" x14ac:dyDescent="0.25">
      <c r="A37" s="261" t="s">
        <v>119</v>
      </c>
      <c r="B37" s="263" t="s">
        <v>45</v>
      </c>
      <c r="C37" s="242" t="s">
        <v>205</v>
      </c>
      <c r="D37" s="245">
        <v>26.3</v>
      </c>
      <c r="E37" s="245">
        <v>26.3</v>
      </c>
      <c r="F37" s="245">
        <v>3</v>
      </c>
      <c r="G37" s="245">
        <v>2176</v>
      </c>
      <c r="H37" s="245">
        <v>26.3</v>
      </c>
      <c r="I37" s="245">
        <v>26.3</v>
      </c>
      <c r="J37" s="245">
        <v>5.6</v>
      </c>
      <c r="K37" s="247">
        <v>2203</v>
      </c>
      <c r="L37" s="169"/>
      <c r="M37" s="194"/>
      <c r="N37" s="85" t="str">
        <f t="shared" si="0"/>
        <v>8.1.C</v>
      </c>
      <c r="O37" s="263" t="str">
        <f t="shared" si="2"/>
        <v>Coniferous</v>
      </c>
      <c r="P37" s="242" t="s">
        <v>205</v>
      </c>
      <c r="Q37" s="264"/>
      <c r="R37" s="264"/>
      <c r="S37" s="264"/>
      <c r="T37" s="264"/>
      <c r="U37" s="264"/>
      <c r="V37" s="264"/>
      <c r="W37" s="264"/>
      <c r="X37" s="284"/>
      <c r="Y37" s="267"/>
      <c r="Z37" s="268" t="str">
        <f t="shared" si="1"/>
        <v>8.1.C</v>
      </c>
      <c r="AA37" s="263" t="str">
        <f t="shared" si="4"/>
        <v>Coniferous</v>
      </c>
      <c r="AB37" s="242" t="s">
        <v>205</v>
      </c>
      <c r="AC37" s="274">
        <v>45.7</v>
      </c>
      <c r="AD37" s="270">
        <v>0</v>
      </c>
      <c r="AE37" s="17"/>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3"/>
    </row>
    <row r="38" spans="1:255" ht="15" customHeight="1" x14ac:dyDescent="0.25">
      <c r="A38" s="261" t="s">
        <v>120</v>
      </c>
      <c r="B38" s="263" t="s">
        <v>48</v>
      </c>
      <c r="C38" s="242" t="s">
        <v>205</v>
      </c>
      <c r="D38" s="245">
        <v>41</v>
      </c>
      <c r="E38" s="245">
        <v>27532</v>
      </c>
      <c r="F38" s="245">
        <v>80</v>
      </c>
      <c r="G38" s="245">
        <v>52363</v>
      </c>
      <c r="H38" s="245">
        <v>35</v>
      </c>
      <c r="I38" s="245">
        <v>15846</v>
      </c>
      <c r="J38" s="245">
        <v>26</v>
      </c>
      <c r="K38" s="247">
        <v>11965</v>
      </c>
      <c r="L38" s="169"/>
      <c r="M38" s="194"/>
      <c r="N38" s="85" t="str">
        <f t="shared" si="0"/>
        <v>8.1.NC</v>
      </c>
      <c r="O38" s="263" t="str">
        <f t="shared" si="2"/>
        <v>Non-Coniferous</v>
      </c>
      <c r="P38" s="242" t="s">
        <v>205</v>
      </c>
      <c r="Q38" s="93"/>
      <c r="R38" s="93"/>
      <c r="S38" s="93"/>
      <c r="T38" s="93"/>
      <c r="U38" s="93"/>
      <c r="V38" s="93"/>
      <c r="W38" s="93"/>
      <c r="X38" s="271"/>
      <c r="Y38" s="267"/>
      <c r="Z38" s="268" t="str">
        <f t="shared" si="1"/>
        <v>8.1.NC</v>
      </c>
      <c r="AA38" s="263" t="str">
        <f t="shared" si="4"/>
        <v>Non-Coniferous</v>
      </c>
      <c r="AB38" s="242" t="s">
        <v>205</v>
      </c>
      <c r="AC38" s="274">
        <v>48</v>
      </c>
      <c r="AD38" s="270">
        <v>0</v>
      </c>
      <c r="AE38" s="17"/>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3"/>
    </row>
    <row r="39" spans="1:255" ht="15" customHeight="1" x14ac:dyDescent="0.25">
      <c r="A39" s="261" t="s">
        <v>121</v>
      </c>
      <c r="B39" s="272" t="s">
        <v>58</v>
      </c>
      <c r="C39" s="242" t="s">
        <v>205</v>
      </c>
      <c r="D39" s="245">
        <v>2</v>
      </c>
      <c r="E39" s="245">
        <v>1421</v>
      </c>
      <c r="F39" s="245">
        <v>2</v>
      </c>
      <c r="G39" s="245">
        <v>2420</v>
      </c>
      <c r="H39" s="245">
        <v>0</v>
      </c>
      <c r="I39" s="245">
        <v>390</v>
      </c>
      <c r="J39" s="245">
        <v>0.3</v>
      </c>
      <c r="K39" s="247">
        <v>323</v>
      </c>
      <c r="L39" s="169"/>
      <c r="M39" s="194"/>
      <c r="N39" s="85" t="str">
        <f t="shared" si="0"/>
        <v>8.1.NC.T</v>
      </c>
      <c r="O39" s="263" t="str">
        <f t="shared" si="2"/>
        <v>of which: Tropical</v>
      </c>
      <c r="P39" s="242" t="s">
        <v>205</v>
      </c>
      <c r="Q39" s="93"/>
      <c r="R39" s="135" t="s">
        <v>209</v>
      </c>
      <c r="S39" s="93"/>
      <c r="T39" s="93"/>
      <c r="U39" s="93"/>
      <c r="V39" s="93"/>
      <c r="W39" s="93"/>
      <c r="X39" s="271"/>
      <c r="Y39" s="296" t="s">
        <v>7</v>
      </c>
      <c r="Z39" s="268" t="str">
        <f t="shared" si="1"/>
        <v>8.1.NC.T</v>
      </c>
      <c r="AA39" s="263" t="str">
        <f t="shared" si="4"/>
        <v>of which: Tropical</v>
      </c>
      <c r="AB39" s="242" t="s">
        <v>205</v>
      </c>
      <c r="AC39" s="269" t="s">
        <v>201</v>
      </c>
      <c r="AD39" s="270">
        <v>0</v>
      </c>
      <c r="AE39" s="17"/>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3"/>
    </row>
    <row r="40" spans="1:255" ht="15" customHeight="1" x14ac:dyDescent="0.25">
      <c r="A40" s="261" t="s">
        <v>122</v>
      </c>
      <c r="B40" s="251" t="s">
        <v>123</v>
      </c>
      <c r="C40" s="242" t="s">
        <v>205</v>
      </c>
      <c r="D40" s="262" t="s">
        <v>97</v>
      </c>
      <c r="E40" s="245">
        <v>42498</v>
      </c>
      <c r="F40" s="245">
        <v>130</v>
      </c>
      <c r="G40" s="245">
        <v>27149</v>
      </c>
      <c r="H40" s="262" t="s">
        <v>202</v>
      </c>
      <c r="I40" s="245">
        <v>169584</v>
      </c>
      <c r="J40" s="245">
        <v>876</v>
      </c>
      <c r="K40" s="247">
        <v>159766</v>
      </c>
      <c r="L40" s="169"/>
      <c r="M40" s="194"/>
      <c r="N40" s="85" t="str">
        <f t="shared" ref="N40:N69" si="13">A40</f>
        <v>8.2</v>
      </c>
      <c r="O40" s="263" t="str">
        <f t="shared" si="2"/>
        <v>PARTICLE BOARD, ORIENTED STRAND BOARD (OSB) AND SIMILAR BOARD</v>
      </c>
      <c r="P40" s="242" t="s">
        <v>205</v>
      </c>
      <c r="Q40" s="93"/>
      <c r="R40" s="93"/>
      <c r="S40" s="93"/>
      <c r="T40" s="93"/>
      <c r="U40" s="93"/>
      <c r="V40" s="93"/>
      <c r="W40" s="93"/>
      <c r="X40" s="271"/>
      <c r="Y40" s="267"/>
      <c r="Z40" s="268" t="str">
        <f t="shared" ref="Z40:Z69" si="14">A40</f>
        <v>8.2</v>
      </c>
      <c r="AA40" s="263" t="str">
        <f t="shared" si="4"/>
        <v>PARTICLE BOARD, ORIENTED STRAND BOARD (OSB) AND SIMILAR BOARD</v>
      </c>
      <c r="AB40" s="242" t="s">
        <v>205</v>
      </c>
      <c r="AC40" s="269" t="s">
        <v>201</v>
      </c>
      <c r="AD40" s="270">
        <v>0</v>
      </c>
      <c r="AE40" s="17"/>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3"/>
    </row>
    <row r="41" spans="1:255" ht="15" customHeight="1" x14ac:dyDescent="0.25">
      <c r="A41" s="261" t="s">
        <v>124</v>
      </c>
      <c r="B41" s="272" t="s">
        <v>125</v>
      </c>
      <c r="C41" s="242" t="s">
        <v>205</v>
      </c>
      <c r="D41" s="245">
        <v>138</v>
      </c>
      <c r="E41" s="245">
        <v>30265</v>
      </c>
      <c r="F41" s="245">
        <v>101</v>
      </c>
      <c r="G41" s="245">
        <v>19679</v>
      </c>
      <c r="H41" s="245">
        <v>4</v>
      </c>
      <c r="I41" s="245">
        <v>1209</v>
      </c>
      <c r="J41" s="245">
        <v>6</v>
      </c>
      <c r="K41" s="247">
        <v>1234</v>
      </c>
      <c r="L41" s="169"/>
      <c r="M41" s="194"/>
      <c r="N41" s="85" t="str">
        <f t="shared" si="13"/>
        <v>8.2.1</v>
      </c>
      <c r="O41" s="263" t="str">
        <f t="shared" si="2"/>
        <v>of which: ORIENTED STRAND BOARD (OSB)</v>
      </c>
      <c r="P41" s="242" t="s">
        <v>205</v>
      </c>
      <c r="Q41" s="93"/>
      <c r="R41" s="93"/>
      <c r="S41" s="93"/>
      <c r="T41" s="93"/>
      <c r="U41" s="93"/>
      <c r="V41" s="93"/>
      <c r="W41" s="93"/>
      <c r="X41" s="271"/>
      <c r="Y41" s="267"/>
      <c r="Z41" s="268" t="str">
        <f t="shared" si="14"/>
        <v>8.2.1</v>
      </c>
      <c r="AA41" s="263" t="str">
        <f t="shared" si="4"/>
        <v>of which: ORIENTED STRAND BOARD (OSB)</v>
      </c>
      <c r="AB41" s="242" t="s">
        <v>205</v>
      </c>
      <c r="AC41" s="274">
        <v>104</v>
      </c>
      <c r="AD41" s="270">
        <v>0</v>
      </c>
      <c r="AE41" s="17"/>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3"/>
    </row>
    <row r="42" spans="1:255" ht="15" customHeight="1" x14ac:dyDescent="0.25">
      <c r="A42" s="261" t="s">
        <v>126</v>
      </c>
      <c r="B42" s="251" t="s">
        <v>127</v>
      </c>
      <c r="C42" s="242" t="s">
        <v>205</v>
      </c>
      <c r="D42" s="245">
        <f>D43+D44+D45</f>
        <v>33</v>
      </c>
      <c r="E42" s="245">
        <f>E43+E44+E45</f>
        <v>18025</v>
      </c>
      <c r="F42" s="245">
        <v>74</v>
      </c>
      <c r="G42" s="245">
        <v>30825</v>
      </c>
      <c r="H42" s="245">
        <f>H43+H44+H45</f>
        <v>374</v>
      </c>
      <c r="I42" s="245">
        <f>I43+I44+I45</f>
        <v>138513</v>
      </c>
      <c r="J42" s="245">
        <v>374</v>
      </c>
      <c r="K42" s="247">
        <v>155158</v>
      </c>
      <c r="L42" s="169"/>
      <c r="M42" s="194"/>
      <c r="N42" s="85" t="str">
        <f t="shared" si="13"/>
        <v>8.3</v>
      </c>
      <c r="O42" s="263" t="str">
        <f t="shared" si="2"/>
        <v xml:space="preserve">FIBREBOARD </v>
      </c>
      <c r="P42" s="242" t="s">
        <v>205</v>
      </c>
      <c r="Q42" s="303" t="e">
        <f>D43-(D44+D45+D46)</f>
        <v>#VALUE!</v>
      </c>
      <c r="R42" s="279">
        <f>E43-(E44+E45+E46)</f>
        <v>-845075</v>
      </c>
      <c r="S42" s="279">
        <f t="shared" ref="S42:X42" si="15">F42-(F43+F44+F45)</f>
        <v>-9.0000000000003411E-2</v>
      </c>
      <c r="T42" s="279">
        <f t="shared" si="15"/>
        <v>-76</v>
      </c>
      <c r="U42" s="279">
        <f t="shared" si="15"/>
        <v>0</v>
      </c>
      <c r="V42" s="279">
        <f t="shared" si="15"/>
        <v>0</v>
      </c>
      <c r="W42" s="279">
        <f t="shared" si="15"/>
        <v>-182</v>
      </c>
      <c r="X42" s="304">
        <f t="shared" si="15"/>
        <v>-45902</v>
      </c>
      <c r="Y42" s="305"/>
      <c r="Z42" s="268" t="str">
        <f t="shared" si="14"/>
        <v>8.3</v>
      </c>
      <c r="AA42" s="263" t="str">
        <f t="shared" si="4"/>
        <v xml:space="preserve">FIBREBOARD </v>
      </c>
      <c r="AB42" s="242" t="s">
        <v>205</v>
      </c>
      <c r="AC42" s="274">
        <v>4618</v>
      </c>
      <c r="AD42" s="270">
        <v>0</v>
      </c>
      <c r="AE42" s="17"/>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3"/>
    </row>
    <row r="43" spans="1:255" ht="15" customHeight="1" x14ac:dyDescent="0.25">
      <c r="A43" s="261" t="s">
        <v>128</v>
      </c>
      <c r="B43" s="263" t="s">
        <v>129</v>
      </c>
      <c r="C43" s="242" t="s">
        <v>205</v>
      </c>
      <c r="D43" s="245">
        <v>22</v>
      </c>
      <c r="E43" s="245">
        <v>12568</v>
      </c>
      <c r="F43" s="245">
        <v>57</v>
      </c>
      <c r="G43" s="245">
        <v>22862</v>
      </c>
      <c r="H43" s="245">
        <v>142</v>
      </c>
      <c r="I43" s="245">
        <v>62355</v>
      </c>
      <c r="J43" s="245">
        <v>251</v>
      </c>
      <c r="K43" s="247">
        <v>112214</v>
      </c>
      <c r="L43" s="169"/>
      <c r="M43" s="194"/>
      <c r="N43" s="85" t="str">
        <f t="shared" si="13"/>
        <v>8.3.1</v>
      </c>
      <c r="O43" s="263" t="str">
        <f t="shared" ref="O43:O69" si="16">B43</f>
        <v xml:space="preserve">HARDBOARD </v>
      </c>
      <c r="P43" s="242" t="s">
        <v>205</v>
      </c>
      <c r="Q43" s="264"/>
      <c r="R43" s="264"/>
      <c r="S43" s="264"/>
      <c r="T43" s="264"/>
      <c r="U43" s="264"/>
      <c r="V43" s="264"/>
      <c r="W43" s="264"/>
      <c r="X43" s="284"/>
      <c r="Y43" s="267"/>
      <c r="Z43" s="268" t="str">
        <f t="shared" si="14"/>
        <v>8.3.1</v>
      </c>
      <c r="AA43" s="263" t="str">
        <f t="shared" ref="AA43:AA69" si="17">B43</f>
        <v xml:space="preserve">HARDBOARD </v>
      </c>
      <c r="AB43" s="242" t="s">
        <v>205</v>
      </c>
      <c r="AC43" s="274">
        <v>-131</v>
      </c>
      <c r="AD43" s="270">
        <v>0</v>
      </c>
      <c r="AE43" s="17"/>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3"/>
    </row>
    <row r="44" spans="1:255" ht="15" customHeight="1" x14ac:dyDescent="0.25">
      <c r="A44" s="261" t="s">
        <v>130</v>
      </c>
      <c r="B44" s="263" t="s">
        <v>131</v>
      </c>
      <c r="C44" s="242" t="s">
        <v>205</v>
      </c>
      <c r="D44" s="245">
        <v>11</v>
      </c>
      <c r="E44" s="245">
        <v>5342</v>
      </c>
      <c r="F44" s="245">
        <v>17</v>
      </c>
      <c r="G44" s="245">
        <v>7963</v>
      </c>
      <c r="H44" s="245">
        <v>119</v>
      </c>
      <c r="I44" s="245">
        <v>44930</v>
      </c>
      <c r="J44" s="245">
        <v>123</v>
      </c>
      <c r="K44" s="247">
        <v>42944</v>
      </c>
      <c r="L44" s="169"/>
      <c r="M44" s="194"/>
      <c r="N44" s="85" t="str">
        <f t="shared" si="13"/>
        <v>8.3.2</v>
      </c>
      <c r="O44" s="263" t="str">
        <f t="shared" si="16"/>
        <v>MEDIUM/HIGH DENSITY FIBREBOARD (MDF/HDF)</v>
      </c>
      <c r="P44" s="242" t="s">
        <v>205</v>
      </c>
      <c r="Q44" s="93"/>
      <c r="R44" s="93"/>
      <c r="S44" s="93"/>
      <c r="T44" s="93"/>
      <c r="U44" s="93"/>
      <c r="V44" s="93"/>
      <c r="W44" s="93"/>
      <c r="X44" s="271"/>
      <c r="Y44" s="267"/>
      <c r="Z44" s="268" t="str">
        <f t="shared" si="14"/>
        <v>8.3.2</v>
      </c>
      <c r="AA44" s="263" t="str">
        <f t="shared" si="17"/>
        <v>MEDIUM/HIGH DENSITY FIBREBOARD (MDF/HDF)</v>
      </c>
      <c r="AB44" s="242" t="s">
        <v>205</v>
      </c>
      <c r="AC44" s="274">
        <v>4791</v>
      </c>
      <c r="AD44" s="270">
        <v>0</v>
      </c>
      <c r="AE44" s="17"/>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3"/>
    </row>
    <row r="45" spans="1:255" ht="15" customHeight="1" x14ac:dyDescent="0.25">
      <c r="A45" s="285" t="s">
        <v>132</v>
      </c>
      <c r="B45" s="272" t="s">
        <v>133</v>
      </c>
      <c r="C45" s="242" t="s">
        <v>205</v>
      </c>
      <c r="D45" s="245">
        <v>0</v>
      </c>
      <c r="E45" s="245">
        <v>115</v>
      </c>
      <c r="F45" s="245">
        <v>0.09</v>
      </c>
      <c r="G45" s="245">
        <v>76</v>
      </c>
      <c r="H45" s="245">
        <v>113</v>
      </c>
      <c r="I45" s="245">
        <v>31228</v>
      </c>
      <c r="J45" s="245">
        <v>182</v>
      </c>
      <c r="K45" s="247">
        <v>45902</v>
      </c>
      <c r="L45" s="169"/>
      <c r="M45" s="194"/>
      <c r="N45" s="118" t="str">
        <f t="shared" si="13"/>
        <v>8.3.3</v>
      </c>
      <c r="O45" s="272" t="str">
        <f t="shared" si="16"/>
        <v xml:space="preserve">OTHER FIBREBOARD </v>
      </c>
      <c r="P45" s="242" t="s">
        <v>205</v>
      </c>
      <c r="Q45" s="58"/>
      <c r="R45" s="58"/>
      <c r="S45" s="58"/>
      <c r="T45" s="58"/>
      <c r="U45" s="58"/>
      <c r="V45" s="58"/>
      <c r="W45" s="58"/>
      <c r="X45" s="239"/>
      <c r="Y45" s="267"/>
      <c r="Z45" s="287" t="str">
        <f t="shared" si="14"/>
        <v>8.3.3</v>
      </c>
      <c r="AA45" s="272" t="str">
        <f t="shared" si="17"/>
        <v xml:space="preserve">OTHER FIBREBOARD </v>
      </c>
      <c r="AB45" s="242" t="s">
        <v>205</v>
      </c>
      <c r="AC45" s="269" t="s">
        <v>201</v>
      </c>
      <c r="AD45" s="270">
        <v>0</v>
      </c>
      <c r="AE45" s="17"/>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3"/>
    </row>
    <row r="46" spans="1:255" ht="15" customHeight="1" x14ac:dyDescent="0.25">
      <c r="A46" s="240" t="s">
        <v>134</v>
      </c>
      <c r="B46" s="241" t="s">
        <v>135</v>
      </c>
      <c r="C46" s="242" t="s">
        <v>85</v>
      </c>
      <c r="D46" s="246" t="e">
        <f>D47+D48+D52</f>
        <v>#VALUE!</v>
      </c>
      <c r="E46" s="245">
        <f>E47+E48+E52</f>
        <v>852186</v>
      </c>
      <c r="F46" s="245">
        <v>21432</v>
      </c>
      <c r="G46" s="245">
        <v>746793</v>
      </c>
      <c r="H46" s="246" t="e">
        <f>H47+H48+H52</f>
        <v>#VALUE!</v>
      </c>
      <c r="I46" s="245">
        <f>I47+I48+I52</f>
        <v>37141</v>
      </c>
      <c r="J46" s="245">
        <v>131</v>
      </c>
      <c r="K46" s="247">
        <v>46472</v>
      </c>
      <c r="L46" s="248"/>
      <c r="M46" s="249"/>
      <c r="N46" s="250" t="str">
        <f t="shared" si="13"/>
        <v>9</v>
      </c>
      <c r="O46" s="251" t="str">
        <f t="shared" si="16"/>
        <v>WOOD PULP</v>
      </c>
      <c r="P46" s="242" t="s">
        <v>85</v>
      </c>
      <c r="Q46" s="252" t="e">
        <f>D47-(D48+D49+D53)</f>
        <v>#VALUE!</v>
      </c>
      <c r="R46" s="253">
        <f>E47-(E48+E49+E53)</f>
        <v>-1637734</v>
      </c>
      <c r="S46" s="253">
        <f t="shared" ref="S46:X46" si="18">F46-(F47+F48+F52)</f>
        <v>0</v>
      </c>
      <c r="T46" s="253">
        <f t="shared" si="18"/>
        <v>0</v>
      </c>
      <c r="U46" s="252" t="e">
        <f t="shared" si="18"/>
        <v>#VALUE!</v>
      </c>
      <c r="V46" s="253">
        <f t="shared" si="18"/>
        <v>0</v>
      </c>
      <c r="W46" s="253">
        <f t="shared" si="18"/>
        <v>-1.300000000000523E-2</v>
      </c>
      <c r="X46" s="254">
        <f t="shared" si="18"/>
        <v>0</v>
      </c>
      <c r="Y46" s="255"/>
      <c r="Z46" s="256" t="str">
        <f t="shared" si="14"/>
        <v>9</v>
      </c>
      <c r="AA46" s="251" t="str">
        <f t="shared" si="17"/>
        <v>WOOD PULP</v>
      </c>
      <c r="AB46" s="293" t="s">
        <v>85</v>
      </c>
      <c r="AC46" s="257" t="s">
        <v>201</v>
      </c>
      <c r="AD46" s="258">
        <v>0</v>
      </c>
      <c r="AE46" s="294"/>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c r="EC46" s="156"/>
      <c r="ED46" s="156"/>
      <c r="EE46" s="156"/>
      <c r="EF46" s="156"/>
      <c r="EG46" s="156"/>
      <c r="EH46" s="156"/>
      <c r="EI46" s="156"/>
      <c r="EJ46" s="156"/>
      <c r="EK46" s="156"/>
      <c r="EL46" s="156"/>
      <c r="EM46" s="156"/>
      <c r="EN46" s="156"/>
      <c r="EO46" s="156"/>
      <c r="EP46" s="156"/>
      <c r="EQ46" s="156"/>
      <c r="ER46" s="156"/>
      <c r="ES46" s="156"/>
      <c r="ET46" s="156"/>
      <c r="EU46" s="156"/>
      <c r="EV46" s="156"/>
      <c r="EW46" s="156"/>
      <c r="EX46" s="156"/>
      <c r="EY46" s="156"/>
      <c r="EZ46" s="156"/>
      <c r="FA46" s="156"/>
      <c r="FB46" s="156"/>
      <c r="FC46" s="156"/>
      <c r="FD46" s="156"/>
      <c r="FE46" s="156"/>
      <c r="FF46" s="156"/>
      <c r="FG46" s="156"/>
      <c r="FH46" s="156"/>
      <c r="FI46" s="156"/>
      <c r="FJ46" s="156"/>
      <c r="FK46" s="156"/>
      <c r="FL46" s="156"/>
      <c r="FM46" s="156"/>
      <c r="FN46" s="156"/>
      <c r="FO46" s="156"/>
      <c r="FP46" s="156"/>
      <c r="FQ46" s="156"/>
      <c r="FR46" s="156"/>
      <c r="FS46" s="156"/>
      <c r="FT46" s="156"/>
      <c r="FU46" s="156"/>
      <c r="FV46" s="156"/>
      <c r="FW46" s="156"/>
      <c r="FX46" s="156"/>
      <c r="FY46" s="156"/>
      <c r="FZ46" s="156"/>
      <c r="GA46" s="156"/>
      <c r="GB46" s="156"/>
      <c r="GC46" s="156"/>
      <c r="GD46" s="156"/>
      <c r="GE46" s="156"/>
      <c r="GF46" s="156"/>
      <c r="GG46" s="156"/>
      <c r="GH46" s="156"/>
      <c r="GI46" s="156"/>
      <c r="GJ46" s="156"/>
      <c r="GK46" s="156"/>
      <c r="GL46" s="156"/>
      <c r="GM46" s="156"/>
      <c r="GN46" s="156"/>
      <c r="GO46" s="156"/>
      <c r="GP46" s="156"/>
      <c r="GQ46" s="156"/>
      <c r="GR46" s="156"/>
      <c r="GS46" s="156"/>
      <c r="GT46" s="156"/>
      <c r="GU46" s="156"/>
      <c r="GV46" s="156"/>
      <c r="GW46" s="156"/>
      <c r="GX46" s="156"/>
      <c r="GY46" s="156"/>
      <c r="GZ46" s="156"/>
      <c r="HA46" s="156"/>
      <c r="HB46" s="156"/>
      <c r="HC46" s="156"/>
      <c r="HD46" s="156"/>
      <c r="HE46" s="156"/>
      <c r="HF46" s="156"/>
      <c r="HG46" s="156"/>
      <c r="HH46" s="156"/>
      <c r="HI46" s="156"/>
      <c r="HJ46" s="156"/>
      <c r="HK46" s="156"/>
      <c r="HL46" s="156"/>
      <c r="HM46" s="156"/>
      <c r="HN46" s="156"/>
      <c r="HO46" s="156"/>
      <c r="HP46" s="156"/>
      <c r="HQ46" s="156"/>
      <c r="HR46" s="156"/>
      <c r="HS46" s="156"/>
      <c r="HT46" s="156"/>
      <c r="HU46" s="156"/>
      <c r="HV46" s="156"/>
      <c r="HW46" s="156"/>
      <c r="HX46" s="156"/>
      <c r="HY46" s="156"/>
      <c r="HZ46" s="156"/>
      <c r="IA46" s="156"/>
      <c r="IB46" s="156"/>
      <c r="IC46" s="156"/>
      <c r="ID46" s="156"/>
      <c r="IE46" s="156"/>
      <c r="IF46" s="156"/>
      <c r="IG46" s="156"/>
      <c r="IH46" s="156"/>
      <c r="II46" s="156"/>
      <c r="IJ46" s="156"/>
      <c r="IK46" s="156"/>
      <c r="IL46" s="156"/>
      <c r="IM46" s="156"/>
      <c r="IN46" s="156"/>
      <c r="IO46" s="156"/>
      <c r="IP46" s="156"/>
      <c r="IQ46" s="156"/>
      <c r="IR46" s="156"/>
      <c r="IS46" s="156"/>
      <c r="IT46" s="156"/>
      <c r="IU46" s="260"/>
    </row>
    <row r="47" spans="1:255" ht="15" customHeight="1" x14ac:dyDescent="0.25">
      <c r="A47" s="261" t="s">
        <v>136</v>
      </c>
      <c r="B47" s="241" t="s">
        <v>137</v>
      </c>
      <c r="C47" s="242" t="s">
        <v>85</v>
      </c>
      <c r="D47" s="262" t="s">
        <v>202</v>
      </c>
      <c r="E47" s="245">
        <v>16223</v>
      </c>
      <c r="F47" s="245">
        <v>20018</v>
      </c>
      <c r="G47" s="245">
        <v>11876</v>
      </c>
      <c r="H47" s="262" t="s">
        <v>202</v>
      </c>
      <c r="I47" s="245">
        <v>48</v>
      </c>
      <c r="J47" s="245">
        <v>64</v>
      </c>
      <c r="K47" s="247">
        <v>66</v>
      </c>
      <c r="L47" s="169"/>
      <c r="M47" s="194"/>
      <c r="N47" s="85" t="str">
        <f t="shared" si="13"/>
        <v>9.1</v>
      </c>
      <c r="O47" s="263" t="str">
        <f t="shared" si="16"/>
        <v>MECHANICAL AND SEMI-CHEMICAL WOOD PULP</v>
      </c>
      <c r="P47" s="242" t="s">
        <v>85</v>
      </c>
      <c r="Q47" s="264"/>
      <c r="R47" s="264"/>
      <c r="S47" s="264"/>
      <c r="T47" s="264"/>
      <c r="U47" s="264"/>
      <c r="V47" s="264"/>
      <c r="W47" s="264"/>
      <c r="X47" s="284"/>
      <c r="Y47" s="267"/>
      <c r="Z47" s="268" t="str">
        <f t="shared" si="14"/>
        <v>9.1</v>
      </c>
      <c r="AA47" s="263" t="str">
        <f t="shared" si="17"/>
        <v>MECHANICAL AND SEMI-CHEMICAL WOOD PULP</v>
      </c>
      <c r="AB47" s="293" t="s">
        <v>85</v>
      </c>
      <c r="AC47" s="269" t="s">
        <v>201</v>
      </c>
      <c r="AD47" s="270">
        <v>0</v>
      </c>
      <c r="AE47" s="17"/>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3"/>
    </row>
    <row r="48" spans="1:255" ht="15" customHeight="1" x14ac:dyDescent="0.25">
      <c r="A48" s="261" t="s">
        <v>139</v>
      </c>
      <c r="B48" s="251" t="s">
        <v>140</v>
      </c>
      <c r="C48" s="242" t="s">
        <v>85</v>
      </c>
      <c r="D48" s="246" t="e">
        <f>D49+D51+D52</f>
        <v>#VALUE!</v>
      </c>
      <c r="E48" s="245">
        <f>E49+E51+E52</f>
        <v>835199</v>
      </c>
      <c r="F48" s="245">
        <v>1412</v>
      </c>
      <c r="G48" s="245">
        <v>733595</v>
      </c>
      <c r="H48" s="246" t="e">
        <f>H49+H51+H52</f>
        <v>#VALUE!</v>
      </c>
      <c r="I48" s="245">
        <f>I49+I51+I52</f>
        <v>37086</v>
      </c>
      <c r="J48" s="245">
        <v>67</v>
      </c>
      <c r="K48" s="247">
        <v>46373</v>
      </c>
      <c r="L48" s="169"/>
      <c r="M48" s="194"/>
      <c r="N48" s="85" t="str">
        <f t="shared" si="13"/>
        <v>9.2</v>
      </c>
      <c r="O48" s="263" t="str">
        <f t="shared" si="16"/>
        <v>CHEMICAL WOOD PULP</v>
      </c>
      <c r="P48" s="242" t="s">
        <v>85</v>
      </c>
      <c r="Q48" s="303" t="e">
        <f>D49-(D50+D52)</f>
        <v>#VALUE!</v>
      </c>
      <c r="R48" s="279">
        <f>E49-(E50+E52)</f>
        <v>13878</v>
      </c>
      <c r="S48" s="280">
        <f t="shared" ref="S48:X48" si="19">F48-(F49+F51)</f>
        <v>10</v>
      </c>
      <c r="T48" s="280">
        <f t="shared" si="19"/>
        <v>1</v>
      </c>
      <c r="U48" s="303" t="e">
        <f t="shared" si="19"/>
        <v>#VALUE!</v>
      </c>
      <c r="V48" s="280">
        <f t="shared" si="19"/>
        <v>7</v>
      </c>
      <c r="W48" s="280">
        <f t="shared" si="19"/>
        <v>-6.0000000000002274E-3</v>
      </c>
      <c r="X48" s="281">
        <f t="shared" si="19"/>
        <v>1</v>
      </c>
      <c r="Y48" s="282"/>
      <c r="Z48" s="268" t="str">
        <f t="shared" si="14"/>
        <v>9.2</v>
      </c>
      <c r="AA48" s="263" t="str">
        <f t="shared" si="17"/>
        <v>CHEMICAL WOOD PULP</v>
      </c>
      <c r="AB48" s="293" t="s">
        <v>85</v>
      </c>
      <c r="AC48" s="269" t="s">
        <v>201</v>
      </c>
      <c r="AD48" s="270">
        <v>0</v>
      </c>
      <c r="AE48" s="17"/>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3"/>
    </row>
    <row r="49" spans="1:255" ht="15" customHeight="1" x14ac:dyDescent="0.25">
      <c r="A49" s="261" t="s">
        <v>141</v>
      </c>
      <c r="B49" s="263" t="s">
        <v>142</v>
      </c>
      <c r="C49" s="242" t="s">
        <v>85</v>
      </c>
      <c r="D49" s="262" t="s">
        <v>202</v>
      </c>
      <c r="E49" s="245">
        <v>814514</v>
      </c>
      <c r="F49" s="245">
        <v>1365</v>
      </c>
      <c r="G49" s="245">
        <v>714593</v>
      </c>
      <c r="H49" s="262" t="s">
        <v>202</v>
      </c>
      <c r="I49" s="245">
        <v>37064</v>
      </c>
      <c r="J49" s="245">
        <v>67</v>
      </c>
      <c r="K49" s="247">
        <v>46359</v>
      </c>
      <c r="L49" s="169"/>
      <c r="M49" s="194"/>
      <c r="N49" s="85" t="str">
        <f t="shared" si="13"/>
        <v>9.2.1</v>
      </c>
      <c r="O49" s="263" t="str">
        <f t="shared" si="16"/>
        <v>SULPHATE PULP</v>
      </c>
      <c r="P49" s="242" t="s">
        <v>85</v>
      </c>
      <c r="Q49" s="264"/>
      <c r="R49" s="264"/>
      <c r="S49" s="264"/>
      <c r="T49" s="264"/>
      <c r="U49" s="264"/>
      <c r="V49" s="264"/>
      <c r="W49" s="264"/>
      <c r="X49" s="284"/>
      <c r="Y49" s="267"/>
      <c r="Z49" s="268" t="str">
        <f t="shared" si="14"/>
        <v>9.2.1</v>
      </c>
      <c r="AA49" s="263" t="str">
        <f t="shared" si="17"/>
        <v>SULPHATE PULP</v>
      </c>
      <c r="AB49" s="293" t="s">
        <v>85</v>
      </c>
      <c r="AC49" s="269" t="s">
        <v>201</v>
      </c>
      <c r="AD49" s="270">
        <v>0</v>
      </c>
      <c r="AE49" s="17"/>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3"/>
    </row>
    <row r="50" spans="1:255" ht="15" customHeight="1" x14ac:dyDescent="0.25">
      <c r="A50" s="261" t="s">
        <v>143</v>
      </c>
      <c r="B50" s="263" t="s">
        <v>144</v>
      </c>
      <c r="C50" s="242" t="s">
        <v>85</v>
      </c>
      <c r="D50" s="306">
        <v>1244</v>
      </c>
      <c r="E50" s="245">
        <v>799872</v>
      </c>
      <c r="F50" s="245">
        <v>1347</v>
      </c>
      <c r="G50" s="245">
        <v>703709</v>
      </c>
      <c r="H50" s="245">
        <v>43</v>
      </c>
      <c r="I50" s="245">
        <v>37064</v>
      </c>
      <c r="J50" s="245">
        <v>67</v>
      </c>
      <c r="K50" s="247">
        <v>46359</v>
      </c>
      <c r="L50" s="169"/>
      <c r="M50" s="194"/>
      <c r="N50" s="85" t="str">
        <f t="shared" si="13"/>
        <v>9.2.1.1</v>
      </c>
      <c r="O50" s="263" t="str">
        <f t="shared" si="16"/>
        <v>of which: BLEACHED</v>
      </c>
      <c r="P50" s="242" t="s">
        <v>85</v>
      </c>
      <c r="Q50" s="93"/>
      <c r="R50" s="93"/>
      <c r="S50" s="93"/>
      <c r="T50" s="93"/>
      <c r="U50" s="93"/>
      <c r="V50" s="93"/>
      <c r="W50" s="93"/>
      <c r="X50" s="271"/>
      <c r="Y50" s="267"/>
      <c r="Z50" s="268" t="str">
        <f t="shared" si="14"/>
        <v>9.2.1.1</v>
      </c>
      <c r="AA50" s="263" t="str">
        <f t="shared" si="17"/>
        <v>of which: BLEACHED</v>
      </c>
      <c r="AB50" s="293" t="s">
        <v>85</v>
      </c>
      <c r="AC50" s="269" t="s">
        <v>201</v>
      </c>
      <c r="AD50" s="270">
        <v>0</v>
      </c>
      <c r="AE50" s="17"/>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3"/>
    </row>
    <row r="51" spans="1:255" ht="15" customHeight="1" x14ac:dyDescent="0.25">
      <c r="A51" s="261" t="s">
        <v>145</v>
      </c>
      <c r="B51" s="272" t="s">
        <v>146</v>
      </c>
      <c r="C51" s="242" t="s">
        <v>85</v>
      </c>
      <c r="D51" s="262" t="s">
        <v>97</v>
      </c>
      <c r="E51" s="245">
        <v>19921</v>
      </c>
      <c r="F51" s="245">
        <v>37</v>
      </c>
      <c r="G51" s="245">
        <v>19001</v>
      </c>
      <c r="H51" s="262" t="s">
        <v>202</v>
      </c>
      <c r="I51" s="245">
        <v>15</v>
      </c>
      <c r="J51" s="245">
        <v>6.0000000000000001E-3</v>
      </c>
      <c r="K51" s="247">
        <v>13</v>
      </c>
      <c r="L51" s="169"/>
      <c r="M51" s="194"/>
      <c r="N51" s="85" t="str">
        <f t="shared" si="13"/>
        <v>9.2.2</v>
      </c>
      <c r="O51" s="263" t="str">
        <f t="shared" si="16"/>
        <v>SULPHITE PULP</v>
      </c>
      <c r="P51" s="242" t="s">
        <v>85</v>
      </c>
      <c r="Q51" s="93"/>
      <c r="R51" s="93"/>
      <c r="S51" s="93"/>
      <c r="T51" s="93"/>
      <c r="U51" s="93"/>
      <c r="V51" s="93"/>
      <c r="W51" s="93"/>
      <c r="X51" s="271"/>
      <c r="Y51" s="267"/>
      <c r="Z51" s="268" t="str">
        <f t="shared" si="14"/>
        <v>9.2.2</v>
      </c>
      <c r="AA51" s="263" t="str">
        <f t="shared" si="17"/>
        <v>SULPHITE PULP</v>
      </c>
      <c r="AB51" s="293" t="s">
        <v>85</v>
      </c>
      <c r="AC51" s="269" t="s">
        <v>201</v>
      </c>
      <c r="AD51" s="270">
        <v>0</v>
      </c>
      <c r="AE51" s="17"/>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3"/>
    </row>
    <row r="52" spans="1:255" ht="15" customHeight="1" x14ac:dyDescent="0.25">
      <c r="A52" s="285" t="s">
        <v>147</v>
      </c>
      <c r="B52" s="241" t="s">
        <v>148</v>
      </c>
      <c r="C52" s="242" t="s">
        <v>85</v>
      </c>
      <c r="D52" s="262" t="s">
        <v>202</v>
      </c>
      <c r="E52" s="245">
        <v>764</v>
      </c>
      <c r="F52" s="245">
        <v>2</v>
      </c>
      <c r="G52" s="245">
        <v>1322</v>
      </c>
      <c r="H52" s="262" t="s">
        <v>210</v>
      </c>
      <c r="I52" s="245">
        <v>7</v>
      </c>
      <c r="J52" s="245">
        <v>1.2999999999999999E-2</v>
      </c>
      <c r="K52" s="247">
        <v>33</v>
      </c>
      <c r="L52" s="169"/>
      <c r="M52" s="194"/>
      <c r="N52" s="118" t="str">
        <f t="shared" si="13"/>
        <v>9.3</v>
      </c>
      <c r="O52" s="272" t="str">
        <f t="shared" si="16"/>
        <v>DISSOLVING GRADES</v>
      </c>
      <c r="P52" s="242" t="s">
        <v>85</v>
      </c>
      <c r="Q52" s="58"/>
      <c r="R52" s="58"/>
      <c r="S52" s="58"/>
      <c r="T52" s="58"/>
      <c r="U52" s="58"/>
      <c r="V52" s="58"/>
      <c r="W52" s="58"/>
      <c r="X52" s="239"/>
      <c r="Y52" s="267"/>
      <c r="Z52" s="287" t="str">
        <f t="shared" si="14"/>
        <v>9.3</v>
      </c>
      <c r="AA52" s="272" t="str">
        <f t="shared" si="17"/>
        <v>DISSOLVING GRADES</v>
      </c>
      <c r="AB52" s="293" t="s">
        <v>85</v>
      </c>
      <c r="AC52" s="269" t="s">
        <v>201</v>
      </c>
      <c r="AD52" s="270">
        <v>0</v>
      </c>
      <c r="AE52" s="17"/>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3"/>
    </row>
    <row r="53" spans="1:255" ht="15" customHeight="1" x14ac:dyDescent="0.25">
      <c r="A53" s="240" t="s">
        <v>149</v>
      </c>
      <c r="B53" s="251" t="s">
        <v>150</v>
      </c>
      <c r="C53" s="242" t="s">
        <v>85</v>
      </c>
      <c r="D53" s="245">
        <f>D54+D55</f>
        <v>5</v>
      </c>
      <c r="E53" s="245">
        <f>E54+E55</f>
        <v>4244</v>
      </c>
      <c r="F53" s="245">
        <v>3</v>
      </c>
      <c r="G53" s="245">
        <v>3390</v>
      </c>
      <c r="H53" s="245">
        <f>H54+H55</f>
        <v>0</v>
      </c>
      <c r="I53" s="245">
        <f>I54+I55</f>
        <v>46</v>
      </c>
      <c r="J53" s="245">
        <v>0</v>
      </c>
      <c r="K53" s="247">
        <v>237</v>
      </c>
      <c r="L53" s="248"/>
      <c r="M53" s="249"/>
      <c r="N53" s="250" t="str">
        <f t="shared" si="13"/>
        <v>10</v>
      </c>
      <c r="O53" s="251" t="str">
        <f t="shared" si="16"/>
        <v xml:space="preserve">OTHER PULP </v>
      </c>
      <c r="P53" s="242" t="s">
        <v>85</v>
      </c>
      <c r="Q53" s="252" t="e">
        <f>D54-(D55+D56)</f>
        <v>#VALUE!</v>
      </c>
      <c r="R53" s="252" t="e">
        <f>E54-(E55+E56)</f>
        <v>#VALUE!</v>
      </c>
      <c r="S53" s="253">
        <f t="shared" ref="S53:X53" si="20">F53-(F54+F55)</f>
        <v>0.5</v>
      </c>
      <c r="T53" s="253">
        <f t="shared" si="20"/>
        <v>0</v>
      </c>
      <c r="U53" s="253">
        <f t="shared" si="20"/>
        <v>0</v>
      </c>
      <c r="V53" s="253">
        <f t="shared" si="20"/>
        <v>0</v>
      </c>
      <c r="W53" s="253">
        <f t="shared" si="20"/>
        <v>-0.11900000000000001</v>
      </c>
      <c r="X53" s="254">
        <f t="shared" si="20"/>
        <v>0</v>
      </c>
      <c r="Y53" s="255"/>
      <c r="Z53" s="256" t="str">
        <f t="shared" si="14"/>
        <v>10</v>
      </c>
      <c r="AA53" s="251" t="str">
        <f t="shared" si="17"/>
        <v xml:space="preserve">OTHER PULP </v>
      </c>
      <c r="AB53" s="293" t="s">
        <v>85</v>
      </c>
      <c r="AC53" s="257" t="s">
        <v>211</v>
      </c>
      <c r="AD53" s="258">
        <v>0</v>
      </c>
      <c r="AE53" s="294"/>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c r="DF53" s="156"/>
      <c r="DG53" s="156"/>
      <c r="DH53" s="156"/>
      <c r="DI53" s="156"/>
      <c r="DJ53" s="156"/>
      <c r="DK53" s="156"/>
      <c r="DL53" s="156"/>
      <c r="DM53" s="156"/>
      <c r="DN53" s="156"/>
      <c r="DO53" s="156"/>
      <c r="DP53" s="156"/>
      <c r="DQ53" s="156"/>
      <c r="DR53" s="156"/>
      <c r="DS53" s="156"/>
      <c r="DT53" s="156"/>
      <c r="DU53" s="156"/>
      <c r="DV53" s="156"/>
      <c r="DW53" s="156"/>
      <c r="DX53" s="156"/>
      <c r="DY53" s="156"/>
      <c r="DZ53" s="156"/>
      <c r="EA53" s="156"/>
      <c r="EB53" s="156"/>
      <c r="EC53" s="156"/>
      <c r="ED53" s="156"/>
      <c r="EE53" s="156"/>
      <c r="EF53" s="156"/>
      <c r="EG53" s="156"/>
      <c r="EH53" s="156"/>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6"/>
      <c r="FU53" s="156"/>
      <c r="FV53" s="156"/>
      <c r="FW53" s="156"/>
      <c r="FX53" s="156"/>
      <c r="FY53" s="156"/>
      <c r="FZ53" s="156"/>
      <c r="GA53" s="156"/>
      <c r="GB53" s="156"/>
      <c r="GC53" s="156"/>
      <c r="GD53" s="156"/>
      <c r="GE53" s="156"/>
      <c r="GF53" s="156"/>
      <c r="GG53" s="156"/>
      <c r="GH53" s="156"/>
      <c r="GI53" s="156"/>
      <c r="GJ53" s="156"/>
      <c r="GK53" s="156"/>
      <c r="GL53" s="156"/>
      <c r="GM53" s="156"/>
      <c r="GN53" s="156"/>
      <c r="GO53" s="156"/>
      <c r="GP53" s="156"/>
      <c r="GQ53" s="156"/>
      <c r="GR53" s="156"/>
      <c r="GS53" s="156"/>
      <c r="GT53" s="156"/>
      <c r="GU53" s="156"/>
      <c r="GV53" s="156"/>
      <c r="GW53" s="156"/>
      <c r="GX53" s="156"/>
      <c r="GY53" s="156"/>
      <c r="GZ53" s="156"/>
      <c r="HA53" s="156"/>
      <c r="HB53" s="156"/>
      <c r="HC53" s="156"/>
      <c r="HD53" s="156"/>
      <c r="HE53" s="156"/>
      <c r="HF53" s="156"/>
      <c r="HG53" s="156"/>
      <c r="HH53" s="156"/>
      <c r="HI53" s="156"/>
      <c r="HJ53" s="156"/>
      <c r="HK53" s="156"/>
      <c r="HL53" s="156"/>
      <c r="HM53" s="156"/>
      <c r="HN53" s="156"/>
      <c r="HO53" s="156"/>
      <c r="HP53" s="156"/>
      <c r="HQ53" s="156"/>
      <c r="HR53" s="156"/>
      <c r="HS53" s="156"/>
      <c r="HT53" s="156"/>
      <c r="HU53" s="156"/>
      <c r="HV53" s="156"/>
      <c r="HW53" s="156"/>
      <c r="HX53" s="156"/>
      <c r="HY53" s="156"/>
      <c r="HZ53" s="156"/>
      <c r="IA53" s="156"/>
      <c r="IB53" s="156"/>
      <c r="IC53" s="156"/>
      <c r="ID53" s="156"/>
      <c r="IE53" s="156"/>
      <c r="IF53" s="156"/>
      <c r="IG53" s="156"/>
      <c r="IH53" s="156"/>
      <c r="II53" s="156"/>
      <c r="IJ53" s="156"/>
      <c r="IK53" s="156"/>
      <c r="IL53" s="156"/>
      <c r="IM53" s="156"/>
      <c r="IN53" s="156"/>
      <c r="IO53" s="156"/>
      <c r="IP53" s="156"/>
      <c r="IQ53" s="156"/>
      <c r="IR53" s="156"/>
      <c r="IS53" s="156"/>
      <c r="IT53" s="156"/>
      <c r="IU53" s="260"/>
    </row>
    <row r="54" spans="1:255" ht="15" customHeight="1" x14ac:dyDescent="0.25">
      <c r="A54" s="261" t="s">
        <v>151</v>
      </c>
      <c r="B54" s="263" t="s">
        <v>152</v>
      </c>
      <c r="C54" s="242" t="s">
        <v>85</v>
      </c>
      <c r="D54" s="245">
        <v>5</v>
      </c>
      <c r="E54" s="245">
        <v>4060</v>
      </c>
      <c r="F54" s="245">
        <v>2</v>
      </c>
      <c r="G54" s="245">
        <v>3012</v>
      </c>
      <c r="H54" s="245">
        <v>0</v>
      </c>
      <c r="I54" s="245">
        <v>37</v>
      </c>
      <c r="J54" s="245">
        <v>7.0000000000000007E-2</v>
      </c>
      <c r="K54" s="247">
        <v>170</v>
      </c>
      <c r="L54" s="169"/>
      <c r="M54" s="194"/>
      <c r="N54" s="85" t="str">
        <f t="shared" si="13"/>
        <v>10.1</v>
      </c>
      <c r="O54" s="263" t="str">
        <f t="shared" si="16"/>
        <v>PULP FROM FIBRES OTHER THAN WOOD</v>
      </c>
      <c r="P54" s="242" t="s">
        <v>85</v>
      </c>
      <c r="Q54" s="264"/>
      <c r="R54" s="264"/>
      <c r="S54" s="264"/>
      <c r="T54" s="264"/>
      <c r="U54" s="264"/>
      <c r="V54" s="264"/>
      <c r="W54" s="264"/>
      <c r="X54" s="284"/>
      <c r="Y54" s="267"/>
      <c r="Z54" s="268" t="str">
        <f t="shared" si="14"/>
        <v>10.1</v>
      </c>
      <c r="AA54" s="263" t="str">
        <f t="shared" si="17"/>
        <v>PULP FROM FIBRES OTHER THAN WOOD</v>
      </c>
      <c r="AB54" s="293" t="s">
        <v>85</v>
      </c>
      <c r="AC54" s="307" t="s">
        <v>212</v>
      </c>
      <c r="AD54" s="270">
        <v>0</v>
      </c>
      <c r="AE54" s="17"/>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3"/>
    </row>
    <row r="55" spans="1:255" ht="15" customHeight="1" x14ac:dyDescent="0.25">
      <c r="A55" s="285" t="s">
        <v>153</v>
      </c>
      <c r="B55" s="272" t="s">
        <v>154</v>
      </c>
      <c r="C55" s="242" t="s">
        <v>85</v>
      </c>
      <c r="D55" s="245">
        <v>0</v>
      </c>
      <c r="E55" s="245">
        <v>184</v>
      </c>
      <c r="F55" s="245">
        <v>0.5</v>
      </c>
      <c r="G55" s="245">
        <v>378</v>
      </c>
      <c r="H55" s="245">
        <v>0</v>
      </c>
      <c r="I55" s="245">
        <v>9</v>
      </c>
      <c r="J55" s="245">
        <v>4.9000000000000002E-2</v>
      </c>
      <c r="K55" s="247">
        <v>67</v>
      </c>
      <c r="L55" s="169"/>
      <c r="M55" s="194"/>
      <c r="N55" s="118" t="str">
        <f t="shared" si="13"/>
        <v>10.2</v>
      </c>
      <c r="O55" s="272" t="str">
        <f t="shared" si="16"/>
        <v>RECOVERED FIBRE PULP</v>
      </c>
      <c r="P55" s="242" t="s">
        <v>85</v>
      </c>
      <c r="Q55" s="93"/>
      <c r="R55" s="93"/>
      <c r="S55" s="93"/>
      <c r="T55" s="93"/>
      <c r="U55" s="93"/>
      <c r="V55" s="93"/>
      <c r="W55" s="93"/>
      <c r="X55" s="271"/>
      <c r="Y55" s="267"/>
      <c r="Z55" s="287" t="str">
        <f t="shared" si="14"/>
        <v>10.2</v>
      </c>
      <c r="AA55" s="272" t="str">
        <f t="shared" si="17"/>
        <v>RECOVERED FIBRE PULP</v>
      </c>
      <c r="AB55" s="293" t="s">
        <v>85</v>
      </c>
      <c r="AC55" s="308" t="s">
        <v>201</v>
      </c>
      <c r="AD55" s="270">
        <v>0</v>
      </c>
      <c r="AE55" s="17"/>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3"/>
    </row>
    <row r="56" spans="1:255" ht="15" customHeight="1" x14ac:dyDescent="0.25">
      <c r="A56" s="288" t="s">
        <v>155</v>
      </c>
      <c r="B56" s="241" t="s">
        <v>156</v>
      </c>
      <c r="C56" s="242" t="s">
        <v>85</v>
      </c>
      <c r="D56" s="262" t="s">
        <v>202</v>
      </c>
      <c r="E56" s="262" t="s">
        <v>202</v>
      </c>
      <c r="F56" s="245">
        <v>1543</v>
      </c>
      <c r="G56" s="245">
        <v>188503</v>
      </c>
      <c r="H56" s="262" t="s">
        <v>202</v>
      </c>
      <c r="I56" s="245">
        <v>19719</v>
      </c>
      <c r="J56" s="245">
        <v>44</v>
      </c>
      <c r="K56" s="247">
        <v>7470</v>
      </c>
      <c r="L56" s="248"/>
      <c r="M56" s="249"/>
      <c r="N56" s="289" t="str">
        <f t="shared" si="13"/>
        <v>11</v>
      </c>
      <c r="O56" s="241" t="str">
        <f t="shared" si="16"/>
        <v>RECOVERED PAPER</v>
      </c>
      <c r="P56" s="242" t="s">
        <v>85</v>
      </c>
      <c r="Q56" s="58"/>
      <c r="R56" s="58"/>
      <c r="S56" s="58"/>
      <c r="T56" s="58"/>
      <c r="U56" s="58"/>
      <c r="V56" s="58"/>
      <c r="W56" s="58"/>
      <c r="X56" s="239"/>
      <c r="Y56" s="291"/>
      <c r="Z56" s="292" t="str">
        <f t="shared" si="14"/>
        <v>11</v>
      </c>
      <c r="AA56" s="241" t="str">
        <f t="shared" si="17"/>
        <v>RECOVERED PAPER</v>
      </c>
      <c r="AB56" s="293" t="s">
        <v>85</v>
      </c>
      <c r="AC56" s="257" t="s">
        <v>201</v>
      </c>
      <c r="AD56" s="258">
        <v>0</v>
      </c>
      <c r="AE56" s="294"/>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c r="DF56" s="156"/>
      <c r="DG56" s="156"/>
      <c r="DH56" s="156"/>
      <c r="DI56" s="156"/>
      <c r="DJ56" s="156"/>
      <c r="DK56" s="156"/>
      <c r="DL56" s="156"/>
      <c r="DM56" s="156"/>
      <c r="DN56" s="156"/>
      <c r="DO56" s="156"/>
      <c r="DP56" s="156"/>
      <c r="DQ56" s="156"/>
      <c r="DR56" s="156"/>
      <c r="DS56" s="156"/>
      <c r="DT56" s="156"/>
      <c r="DU56" s="156"/>
      <c r="DV56" s="156"/>
      <c r="DW56" s="156"/>
      <c r="DX56" s="156"/>
      <c r="DY56" s="156"/>
      <c r="DZ56" s="156"/>
      <c r="EA56" s="156"/>
      <c r="EB56" s="156"/>
      <c r="EC56" s="156"/>
      <c r="ED56" s="156"/>
      <c r="EE56" s="156"/>
      <c r="EF56" s="156"/>
      <c r="EG56" s="156"/>
      <c r="EH56" s="156"/>
      <c r="EI56" s="156"/>
      <c r="EJ56" s="156"/>
      <c r="EK56" s="156"/>
      <c r="EL56" s="156"/>
      <c r="EM56" s="156"/>
      <c r="EN56" s="156"/>
      <c r="EO56" s="156"/>
      <c r="EP56" s="156"/>
      <c r="EQ56" s="156"/>
      <c r="ER56" s="156"/>
      <c r="ES56" s="156"/>
      <c r="ET56" s="156"/>
      <c r="EU56" s="156"/>
      <c r="EV56" s="156"/>
      <c r="EW56" s="156"/>
      <c r="EX56" s="156"/>
      <c r="EY56" s="156"/>
      <c r="EZ56" s="156"/>
      <c r="FA56" s="156"/>
      <c r="FB56" s="156"/>
      <c r="FC56" s="156"/>
      <c r="FD56" s="156"/>
      <c r="FE56" s="156"/>
      <c r="FF56" s="156"/>
      <c r="FG56" s="156"/>
      <c r="FH56" s="156"/>
      <c r="FI56" s="156"/>
      <c r="FJ56" s="156"/>
      <c r="FK56" s="156"/>
      <c r="FL56" s="156"/>
      <c r="FM56" s="156"/>
      <c r="FN56" s="156"/>
      <c r="FO56" s="156"/>
      <c r="FP56" s="156"/>
      <c r="FQ56" s="156"/>
      <c r="FR56" s="156"/>
      <c r="FS56" s="156"/>
      <c r="FT56" s="156"/>
      <c r="FU56" s="156"/>
      <c r="FV56" s="156"/>
      <c r="FW56" s="156"/>
      <c r="FX56" s="156"/>
      <c r="FY56" s="156"/>
      <c r="FZ56" s="156"/>
      <c r="GA56" s="156"/>
      <c r="GB56" s="156"/>
      <c r="GC56" s="156"/>
      <c r="GD56" s="156"/>
      <c r="GE56" s="156"/>
      <c r="GF56" s="156"/>
      <c r="GG56" s="156"/>
      <c r="GH56" s="156"/>
      <c r="GI56" s="156"/>
      <c r="GJ56" s="156"/>
      <c r="GK56" s="156"/>
      <c r="GL56" s="156"/>
      <c r="GM56" s="156"/>
      <c r="GN56" s="156"/>
      <c r="GO56" s="156"/>
      <c r="GP56" s="156"/>
      <c r="GQ56" s="156"/>
      <c r="GR56" s="156"/>
      <c r="GS56" s="156"/>
      <c r="GT56" s="156"/>
      <c r="GU56" s="156"/>
      <c r="GV56" s="156"/>
      <c r="GW56" s="156"/>
      <c r="GX56" s="156"/>
      <c r="GY56" s="156"/>
      <c r="GZ56" s="156"/>
      <c r="HA56" s="156"/>
      <c r="HB56" s="156"/>
      <c r="HC56" s="156"/>
      <c r="HD56" s="156"/>
      <c r="HE56" s="156"/>
      <c r="HF56" s="156"/>
      <c r="HG56" s="156"/>
      <c r="HH56" s="156"/>
      <c r="HI56" s="156"/>
      <c r="HJ56" s="156"/>
      <c r="HK56" s="156"/>
      <c r="HL56" s="156"/>
      <c r="HM56" s="156"/>
      <c r="HN56" s="156"/>
      <c r="HO56" s="156"/>
      <c r="HP56" s="156"/>
      <c r="HQ56" s="156"/>
      <c r="HR56" s="156"/>
      <c r="HS56" s="156"/>
      <c r="HT56" s="156"/>
      <c r="HU56" s="156"/>
      <c r="HV56" s="156"/>
      <c r="HW56" s="156"/>
      <c r="HX56" s="156"/>
      <c r="HY56" s="156"/>
      <c r="HZ56" s="156"/>
      <c r="IA56" s="156"/>
      <c r="IB56" s="156"/>
      <c r="IC56" s="156"/>
      <c r="ID56" s="156"/>
      <c r="IE56" s="156"/>
      <c r="IF56" s="156"/>
      <c r="IG56" s="156"/>
      <c r="IH56" s="156"/>
      <c r="II56" s="156"/>
      <c r="IJ56" s="156"/>
      <c r="IK56" s="156"/>
      <c r="IL56" s="156"/>
      <c r="IM56" s="156"/>
      <c r="IN56" s="156"/>
      <c r="IO56" s="156"/>
      <c r="IP56" s="156"/>
      <c r="IQ56" s="156"/>
      <c r="IR56" s="156"/>
      <c r="IS56" s="156"/>
      <c r="IT56" s="156"/>
      <c r="IU56" s="260"/>
    </row>
    <row r="57" spans="1:255" ht="15" customHeight="1" x14ac:dyDescent="0.25">
      <c r="A57" s="240" t="s">
        <v>157</v>
      </c>
      <c r="B57" s="241" t="s">
        <v>158</v>
      </c>
      <c r="C57" s="273" t="s">
        <v>85</v>
      </c>
      <c r="D57" s="245">
        <f>D58+D63+D64+D69</f>
        <v>2417</v>
      </c>
      <c r="E57" s="245">
        <f>E58+E63+E64+E69</f>
        <v>2141055</v>
      </c>
      <c r="F57" s="245">
        <v>2505</v>
      </c>
      <c r="G57" s="245">
        <v>1938591</v>
      </c>
      <c r="H57" s="245">
        <f>H58+H63+H64+H69</f>
        <v>882</v>
      </c>
      <c r="I57" s="245">
        <f>I58+I63+I64+I69</f>
        <v>798759</v>
      </c>
      <c r="J57" s="245">
        <v>816</v>
      </c>
      <c r="K57" s="247">
        <v>678132</v>
      </c>
      <c r="L57" s="248"/>
      <c r="M57" s="249"/>
      <c r="N57" s="250" t="str">
        <f t="shared" si="13"/>
        <v>12</v>
      </c>
      <c r="O57" s="251" t="str">
        <f t="shared" si="16"/>
        <v>PAPER AND PAPERBOARD</v>
      </c>
      <c r="P57" s="273" t="s">
        <v>85</v>
      </c>
      <c r="Q57" s="129"/>
      <c r="R57" s="309"/>
      <c r="S57" s="253">
        <f t="shared" ref="S57:X57" si="21">F57-(F58+F63+F64+F69)</f>
        <v>0</v>
      </c>
      <c r="T57" s="253">
        <f t="shared" si="21"/>
        <v>-45000</v>
      </c>
      <c r="U57" s="253">
        <f t="shared" si="21"/>
        <v>0</v>
      </c>
      <c r="V57" s="253">
        <f t="shared" si="21"/>
        <v>0</v>
      </c>
      <c r="W57" s="253">
        <f t="shared" si="21"/>
        <v>0</v>
      </c>
      <c r="X57" s="254">
        <f t="shared" si="21"/>
        <v>0</v>
      </c>
      <c r="Y57" s="255"/>
      <c r="Z57" s="256" t="str">
        <f t="shared" si="14"/>
        <v>12</v>
      </c>
      <c r="AA57" s="251" t="str">
        <f t="shared" si="17"/>
        <v>PAPER AND PAPERBOARD</v>
      </c>
      <c r="AB57" s="293" t="s">
        <v>85</v>
      </c>
      <c r="AC57" s="295">
        <v>2934</v>
      </c>
      <c r="AD57" s="258">
        <v>0</v>
      </c>
      <c r="AE57" s="294"/>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c r="CG57" s="156"/>
      <c r="CH57" s="156"/>
      <c r="CI57" s="156"/>
      <c r="CJ57" s="156"/>
      <c r="CK57" s="156"/>
      <c r="CL57" s="156"/>
      <c r="CM57" s="156"/>
      <c r="CN57" s="156"/>
      <c r="CO57" s="156"/>
      <c r="CP57" s="156"/>
      <c r="CQ57" s="156"/>
      <c r="CR57" s="156"/>
      <c r="CS57" s="156"/>
      <c r="CT57" s="156"/>
      <c r="CU57" s="156"/>
      <c r="CV57" s="156"/>
      <c r="CW57" s="156"/>
      <c r="CX57" s="156"/>
      <c r="CY57" s="156"/>
      <c r="CZ57" s="156"/>
      <c r="DA57" s="156"/>
      <c r="DB57" s="156"/>
      <c r="DC57" s="156"/>
      <c r="DD57" s="156"/>
      <c r="DE57" s="156"/>
      <c r="DF57" s="156"/>
      <c r="DG57" s="156"/>
      <c r="DH57" s="156"/>
      <c r="DI57" s="156"/>
      <c r="DJ57" s="156"/>
      <c r="DK57" s="156"/>
      <c r="DL57" s="156"/>
      <c r="DM57" s="156"/>
      <c r="DN57" s="156"/>
      <c r="DO57" s="156"/>
      <c r="DP57" s="156"/>
      <c r="DQ57" s="156"/>
      <c r="DR57" s="156"/>
      <c r="DS57" s="156"/>
      <c r="DT57" s="156"/>
      <c r="DU57" s="156"/>
      <c r="DV57" s="156"/>
      <c r="DW57" s="156"/>
      <c r="DX57" s="156"/>
      <c r="DY57" s="156"/>
      <c r="DZ57" s="156"/>
      <c r="EA57" s="156"/>
      <c r="EB57" s="156"/>
      <c r="EC57" s="156"/>
      <c r="ED57" s="156"/>
      <c r="EE57" s="156"/>
      <c r="EF57" s="156"/>
      <c r="EG57" s="156"/>
      <c r="EH57" s="156"/>
      <c r="EI57" s="156"/>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56"/>
      <c r="FU57" s="156"/>
      <c r="FV57" s="156"/>
      <c r="FW57" s="156"/>
      <c r="FX57" s="156"/>
      <c r="FY57" s="156"/>
      <c r="FZ57" s="156"/>
      <c r="GA57" s="156"/>
      <c r="GB57" s="156"/>
      <c r="GC57" s="156"/>
      <c r="GD57" s="156"/>
      <c r="GE57" s="156"/>
      <c r="GF57" s="156"/>
      <c r="GG57" s="156"/>
      <c r="GH57" s="156"/>
      <c r="GI57" s="156"/>
      <c r="GJ57" s="156"/>
      <c r="GK57" s="156"/>
      <c r="GL57" s="156"/>
      <c r="GM57" s="156"/>
      <c r="GN57" s="156"/>
      <c r="GO57" s="156"/>
      <c r="GP57" s="156"/>
      <c r="GQ57" s="156"/>
      <c r="GR57" s="156"/>
      <c r="GS57" s="156"/>
      <c r="GT57" s="156"/>
      <c r="GU57" s="156"/>
      <c r="GV57" s="156"/>
      <c r="GW57" s="156"/>
      <c r="GX57" s="156"/>
      <c r="GY57" s="156"/>
      <c r="GZ57" s="156"/>
      <c r="HA57" s="156"/>
      <c r="HB57" s="156"/>
      <c r="HC57" s="156"/>
      <c r="HD57" s="156"/>
      <c r="HE57" s="156"/>
      <c r="HF57" s="156"/>
      <c r="HG57" s="156"/>
      <c r="HH57" s="156"/>
      <c r="HI57" s="156"/>
      <c r="HJ57" s="156"/>
      <c r="HK57" s="156"/>
      <c r="HL57" s="156"/>
      <c r="HM57" s="156"/>
      <c r="HN57" s="156"/>
      <c r="HO57" s="156"/>
      <c r="HP57" s="156"/>
      <c r="HQ57" s="156"/>
      <c r="HR57" s="156"/>
      <c r="HS57" s="156"/>
      <c r="HT57" s="156"/>
      <c r="HU57" s="156"/>
      <c r="HV57" s="156"/>
      <c r="HW57" s="156"/>
      <c r="HX57" s="156"/>
      <c r="HY57" s="156"/>
      <c r="HZ57" s="156"/>
      <c r="IA57" s="156"/>
      <c r="IB57" s="156"/>
      <c r="IC57" s="156"/>
      <c r="ID57" s="156"/>
      <c r="IE57" s="156"/>
      <c r="IF57" s="156"/>
      <c r="IG57" s="156"/>
      <c r="IH57" s="156"/>
      <c r="II57" s="156"/>
      <c r="IJ57" s="156"/>
      <c r="IK57" s="156"/>
      <c r="IL57" s="156"/>
      <c r="IM57" s="156"/>
      <c r="IN57" s="156"/>
      <c r="IO57" s="156"/>
      <c r="IP57" s="156"/>
      <c r="IQ57" s="156"/>
      <c r="IR57" s="156"/>
      <c r="IS57" s="156"/>
      <c r="IT57" s="156"/>
      <c r="IU57" s="260"/>
    </row>
    <row r="58" spans="1:255" ht="15" customHeight="1" x14ac:dyDescent="0.25">
      <c r="A58" s="261" t="s">
        <v>159</v>
      </c>
      <c r="B58" s="251" t="s">
        <v>160</v>
      </c>
      <c r="C58" s="283" t="s">
        <v>85</v>
      </c>
      <c r="D58" s="245">
        <f>D59+D60+D61+D62</f>
        <v>1016</v>
      </c>
      <c r="E58" s="245">
        <f>E59+E60+E61+E62</f>
        <v>855088</v>
      </c>
      <c r="F58" s="245">
        <v>929</v>
      </c>
      <c r="G58" s="245">
        <v>706270</v>
      </c>
      <c r="H58" s="245">
        <f>H59+H60+H61+H62</f>
        <v>55</v>
      </c>
      <c r="I58" s="245">
        <f>I59+I60+I61+I62</f>
        <v>53601</v>
      </c>
      <c r="J58" s="245">
        <v>36</v>
      </c>
      <c r="K58" s="247">
        <v>33673</v>
      </c>
      <c r="L58" s="169"/>
      <c r="M58" s="194"/>
      <c r="N58" s="85" t="str">
        <f t="shared" si="13"/>
        <v>12.1</v>
      </c>
      <c r="O58" s="263" t="str">
        <f t="shared" si="16"/>
        <v>GRAPHIC PAPERS</v>
      </c>
      <c r="P58" s="283" t="s">
        <v>85</v>
      </c>
      <c r="Q58" s="129">
        <f>D59-(D60+D61+D62+D63)</f>
        <v>-738</v>
      </c>
      <c r="R58" s="253">
        <f>E59-(E60+E61+E62+E63)</f>
        <v>-702970</v>
      </c>
      <c r="S58" s="253">
        <f t="shared" ref="S58:X58" si="22">F58-(F59+F60+F61+F62)</f>
        <v>0</v>
      </c>
      <c r="T58" s="253">
        <f t="shared" si="22"/>
        <v>0</v>
      </c>
      <c r="U58" s="253">
        <f t="shared" si="22"/>
        <v>0</v>
      </c>
      <c r="V58" s="253">
        <f t="shared" si="22"/>
        <v>0</v>
      </c>
      <c r="W58" s="253">
        <f t="shared" si="22"/>
        <v>0</v>
      </c>
      <c r="X58" s="254">
        <f t="shared" si="22"/>
        <v>0</v>
      </c>
      <c r="Y58" s="282"/>
      <c r="Z58" s="268" t="str">
        <f t="shared" si="14"/>
        <v>12.1</v>
      </c>
      <c r="AA58" s="263" t="str">
        <f t="shared" si="17"/>
        <v>GRAPHIC PAPERS</v>
      </c>
      <c r="AB58" s="293" t="s">
        <v>85</v>
      </c>
      <c r="AC58" s="269" t="s">
        <v>213</v>
      </c>
      <c r="AD58" s="270">
        <v>0</v>
      </c>
      <c r="AE58" s="17"/>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3"/>
    </row>
    <row r="59" spans="1:255" ht="15" customHeight="1" x14ac:dyDescent="0.25">
      <c r="A59" s="261" t="s">
        <v>161</v>
      </c>
      <c r="B59" s="263" t="s">
        <v>162</v>
      </c>
      <c r="C59" s="242" t="s">
        <v>85</v>
      </c>
      <c r="D59" s="245">
        <v>140</v>
      </c>
      <c r="E59" s="245">
        <v>77900</v>
      </c>
      <c r="F59" s="245">
        <v>125</v>
      </c>
      <c r="G59" s="245">
        <v>51502</v>
      </c>
      <c r="H59" s="245">
        <v>2</v>
      </c>
      <c r="I59" s="245">
        <v>1725</v>
      </c>
      <c r="J59" s="245">
        <v>1</v>
      </c>
      <c r="K59" s="247">
        <v>813</v>
      </c>
      <c r="L59" s="169"/>
      <c r="M59" s="194"/>
      <c r="N59" s="85" t="str">
        <f t="shared" si="13"/>
        <v>12.1.1</v>
      </c>
      <c r="O59" s="263" t="str">
        <f t="shared" si="16"/>
        <v>NEWSPRINT</v>
      </c>
      <c r="P59" s="242" t="s">
        <v>85</v>
      </c>
      <c r="Q59" s="264"/>
      <c r="R59" s="264"/>
      <c r="S59" s="264"/>
      <c r="T59" s="264"/>
      <c r="U59" s="264"/>
      <c r="V59" s="264"/>
      <c r="W59" s="264"/>
      <c r="X59" s="284"/>
      <c r="Y59" s="267"/>
      <c r="Z59" s="268" t="str">
        <f t="shared" si="14"/>
        <v>12.1.1</v>
      </c>
      <c r="AA59" s="263" t="str">
        <f t="shared" si="17"/>
        <v>NEWSPRINT</v>
      </c>
      <c r="AB59" s="293" t="s">
        <v>85</v>
      </c>
      <c r="AC59" s="269" t="s">
        <v>214</v>
      </c>
      <c r="AD59" s="270">
        <v>0</v>
      </c>
      <c r="AE59" s="17"/>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3"/>
    </row>
    <row r="60" spans="1:255" ht="15" customHeight="1" x14ac:dyDescent="0.25">
      <c r="A60" s="261" t="s">
        <v>163</v>
      </c>
      <c r="B60" s="263" t="s">
        <v>164</v>
      </c>
      <c r="C60" s="242" t="s">
        <v>85</v>
      </c>
      <c r="D60" s="245">
        <v>64</v>
      </c>
      <c r="E60" s="245">
        <v>46200</v>
      </c>
      <c r="F60" s="245">
        <v>60</v>
      </c>
      <c r="G60" s="245">
        <v>39600</v>
      </c>
      <c r="H60" s="245">
        <v>8</v>
      </c>
      <c r="I60" s="245">
        <v>3599</v>
      </c>
      <c r="J60" s="245">
        <v>4</v>
      </c>
      <c r="K60" s="247">
        <v>2018</v>
      </c>
      <c r="L60" s="169"/>
      <c r="M60" s="194"/>
      <c r="N60" s="85" t="str">
        <f t="shared" si="13"/>
        <v>12.1.2</v>
      </c>
      <c r="O60" s="263" t="str">
        <f t="shared" si="16"/>
        <v>UNCOATED MECHANICAL</v>
      </c>
      <c r="P60" s="242" t="s">
        <v>85</v>
      </c>
      <c r="Q60" s="93"/>
      <c r="R60" s="93"/>
      <c r="S60" s="93"/>
      <c r="T60" s="93"/>
      <c r="U60" s="93"/>
      <c r="V60" s="93"/>
      <c r="W60" s="93"/>
      <c r="X60" s="271"/>
      <c r="Y60" s="267"/>
      <c r="Z60" s="268" t="str">
        <f t="shared" si="14"/>
        <v>12.1.2</v>
      </c>
      <c r="AA60" s="263" t="str">
        <f t="shared" si="17"/>
        <v>UNCOATED MECHANICAL</v>
      </c>
      <c r="AB60" s="293" t="s">
        <v>85</v>
      </c>
      <c r="AC60" s="269" t="s">
        <v>215</v>
      </c>
      <c r="AD60" s="270">
        <v>0</v>
      </c>
      <c r="AE60" s="17"/>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3"/>
    </row>
    <row r="61" spans="1:255" ht="15" customHeight="1" x14ac:dyDescent="0.25">
      <c r="A61" s="261" t="s">
        <v>165</v>
      </c>
      <c r="B61" s="263" t="s">
        <v>166</v>
      </c>
      <c r="C61" s="242" t="s">
        <v>85</v>
      </c>
      <c r="D61" s="245">
        <v>442</v>
      </c>
      <c r="E61" s="245">
        <v>420527</v>
      </c>
      <c r="F61" s="245">
        <v>459</v>
      </c>
      <c r="G61" s="245">
        <v>395929</v>
      </c>
      <c r="H61" s="245">
        <v>38</v>
      </c>
      <c r="I61" s="245">
        <v>37273</v>
      </c>
      <c r="J61" s="245">
        <v>28</v>
      </c>
      <c r="K61" s="247">
        <v>25359</v>
      </c>
      <c r="L61" s="169"/>
      <c r="M61" s="194"/>
      <c r="N61" s="85" t="str">
        <f t="shared" si="13"/>
        <v>12.1.3</v>
      </c>
      <c r="O61" s="263" t="str">
        <f t="shared" si="16"/>
        <v>UNCOATED WOODFREE</v>
      </c>
      <c r="P61" s="242" t="s">
        <v>85</v>
      </c>
      <c r="Q61" s="93"/>
      <c r="R61" s="93"/>
      <c r="S61" s="93"/>
      <c r="T61" s="93"/>
      <c r="U61" s="93"/>
      <c r="V61" s="93"/>
      <c r="W61" s="93"/>
      <c r="X61" s="271"/>
      <c r="Y61" s="267"/>
      <c r="Z61" s="268" t="str">
        <f t="shared" si="14"/>
        <v>12.1.3</v>
      </c>
      <c r="AA61" s="263" t="str">
        <f t="shared" si="17"/>
        <v>UNCOATED WOODFREE</v>
      </c>
      <c r="AB61" s="293" t="s">
        <v>85</v>
      </c>
      <c r="AC61" s="269" t="s">
        <v>216</v>
      </c>
      <c r="AD61" s="270">
        <v>0</v>
      </c>
      <c r="AE61" s="17"/>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3"/>
    </row>
    <row r="62" spans="1:255" ht="15" customHeight="1" x14ac:dyDescent="0.25">
      <c r="A62" s="261" t="s">
        <v>167</v>
      </c>
      <c r="B62" s="272" t="s">
        <v>168</v>
      </c>
      <c r="C62" s="242" t="s">
        <v>85</v>
      </c>
      <c r="D62" s="245">
        <v>370</v>
      </c>
      <c r="E62" s="245">
        <v>310461</v>
      </c>
      <c r="F62" s="245">
        <v>285</v>
      </c>
      <c r="G62" s="245">
        <v>219239</v>
      </c>
      <c r="H62" s="245">
        <v>7</v>
      </c>
      <c r="I62" s="245">
        <v>11004</v>
      </c>
      <c r="J62" s="245">
        <v>3</v>
      </c>
      <c r="K62" s="247">
        <v>5483</v>
      </c>
      <c r="L62" s="169"/>
      <c r="M62" s="194"/>
      <c r="N62" s="85" t="str">
        <f t="shared" si="13"/>
        <v>12.1.4</v>
      </c>
      <c r="O62" s="263" t="str">
        <f t="shared" si="16"/>
        <v>COATED PAPERS</v>
      </c>
      <c r="P62" s="242" t="s">
        <v>85</v>
      </c>
      <c r="Q62" s="93"/>
      <c r="R62" s="93"/>
      <c r="S62" s="93"/>
      <c r="T62" s="93"/>
      <c r="U62" s="93"/>
      <c r="V62" s="93"/>
      <c r="W62" s="93"/>
      <c r="X62" s="271"/>
      <c r="Y62" s="267"/>
      <c r="Z62" s="268" t="str">
        <f t="shared" si="14"/>
        <v>12.1.4</v>
      </c>
      <c r="AA62" s="263" t="str">
        <f t="shared" si="17"/>
        <v>COATED PAPERS</v>
      </c>
      <c r="AB62" s="293" t="s">
        <v>85</v>
      </c>
      <c r="AC62" s="269" t="s">
        <v>217</v>
      </c>
      <c r="AD62" s="270">
        <v>0</v>
      </c>
      <c r="AE62" s="17"/>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3"/>
    </row>
    <row r="63" spans="1:255" ht="15" customHeight="1" x14ac:dyDescent="0.25">
      <c r="A63" s="261" t="s">
        <v>169</v>
      </c>
      <c r="B63" s="241" t="s">
        <v>170</v>
      </c>
      <c r="C63" s="242" t="s">
        <v>85</v>
      </c>
      <c r="D63" s="245">
        <v>2</v>
      </c>
      <c r="E63" s="245">
        <v>3682</v>
      </c>
      <c r="F63" s="245">
        <v>4</v>
      </c>
      <c r="G63" s="245">
        <v>6151</v>
      </c>
      <c r="H63" s="245">
        <v>296</v>
      </c>
      <c r="I63" s="245">
        <v>317977</v>
      </c>
      <c r="J63" s="245">
        <v>269</v>
      </c>
      <c r="K63" s="247">
        <v>267239</v>
      </c>
      <c r="L63" s="169"/>
      <c r="M63" s="194"/>
      <c r="N63" s="85" t="str">
        <f t="shared" si="13"/>
        <v>12.2</v>
      </c>
      <c r="O63" s="263" t="str">
        <f t="shared" si="16"/>
        <v>HOUSEHOLD AND SANITARY PAPERS</v>
      </c>
      <c r="P63" s="242" t="s">
        <v>85</v>
      </c>
      <c r="Q63" s="93"/>
      <c r="R63" s="93"/>
      <c r="S63" s="93"/>
      <c r="T63" s="93"/>
      <c r="U63" s="93"/>
      <c r="V63" s="93"/>
      <c r="W63" s="93"/>
      <c r="X63" s="271"/>
      <c r="Y63" s="267"/>
      <c r="Z63" s="268" t="str">
        <f t="shared" si="14"/>
        <v>12.2</v>
      </c>
      <c r="AA63" s="263" t="str">
        <f t="shared" si="17"/>
        <v>HOUSEHOLD AND SANITARY PAPERS</v>
      </c>
      <c r="AB63" s="293" t="s">
        <v>85</v>
      </c>
      <c r="AC63" s="269" t="s">
        <v>218</v>
      </c>
      <c r="AD63" s="270">
        <v>0</v>
      </c>
      <c r="AE63" s="17"/>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3"/>
    </row>
    <row r="64" spans="1:255" ht="15" customHeight="1" x14ac:dyDescent="0.25">
      <c r="A64" s="261" t="s">
        <v>171</v>
      </c>
      <c r="B64" s="251" t="s">
        <v>172</v>
      </c>
      <c r="C64" s="242" t="s">
        <v>85</v>
      </c>
      <c r="D64" s="310">
        <v>1353</v>
      </c>
      <c r="E64" s="310">
        <v>1102260</v>
      </c>
      <c r="F64" s="245">
        <v>1523</v>
      </c>
      <c r="G64" s="245">
        <v>1163432</v>
      </c>
      <c r="H64" s="310">
        <v>525</v>
      </c>
      <c r="I64" s="310">
        <v>408985</v>
      </c>
      <c r="J64" s="245">
        <v>506</v>
      </c>
      <c r="K64" s="247">
        <v>361325</v>
      </c>
      <c r="L64" s="169"/>
      <c r="M64" s="194"/>
      <c r="N64" s="85" t="str">
        <f t="shared" si="13"/>
        <v>12.3</v>
      </c>
      <c r="O64" s="263" t="str">
        <f t="shared" si="16"/>
        <v>PACKAGING MATERIALS</v>
      </c>
      <c r="P64" s="242" t="s">
        <v>85</v>
      </c>
      <c r="Q64" s="279">
        <f>D65-(D66+D67+D68+D69)</f>
        <v>-431</v>
      </c>
      <c r="R64" s="280">
        <f>E65-(E66+E67+E68+E69)</f>
        <v>-665317</v>
      </c>
      <c r="S64" s="280">
        <f t="shared" ref="S64:X64" si="23">F64-(F65+F66+F67+F68)</f>
        <v>0</v>
      </c>
      <c r="T64" s="280">
        <f t="shared" si="23"/>
        <v>0</v>
      </c>
      <c r="U64" s="280">
        <f t="shared" si="23"/>
        <v>0</v>
      </c>
      <c r="V64" s="280">
        <f t="shared" si="23"/>
        <v>0</v>
      </c>
      <c r="W64" s="280">
        <f t="shared" si="23"/>
        <v>0</v>
      </c>
      <c r="X64" s="281">
        <f t="shared" si="23"/>
        <v>0</v>
      </c>
      <c r="Y64" s="282"/>
      <c r="Z64" s="268" t="str">
        <f t="shared" si="14"/>
        <v>12.3</v>
      </c>
      <c r="AA64" s="263" t="str">
        <f t="shared" si="17"/>
        <v>PACKAGING MATERIALS</v>
      </c>
      <c r="AB64" s="293" t="s">
        <v>85</v>
      </c>
      <c r="AC64" s="269" t="s">
        <v>219</v>
      </c>
      <c r="AD64" s="270">
        <v>0</v>
      </c>
      <c r="AE64" s="17"/>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3"/>
    </row>
    <row r="65" spans="1:255" ht="15" customHeight="1" x14ac:dyDescent="0.25">
      <c r="A65" s="261" t="s">
        <v>173</v>
      </c>
      <c r="B65" s="263" t="s">
        <v>174</v>
      </c>
      <c r="C65" s="242" t="s">
        <v>85</v>
      </c>
      <c r="D65" s="245">
        <v>484</v>
      </c>
      <c r="E65" s="245">
        <v>308484</v>
      </c>
      <c r="F65" s="245">
        <v>568</v>
      </c>
      <c r="G65" s="245">
        <v>330709</v>
      </c>
      <c r="H65" s="245">
        <v>332</v>
      </c>
      <c r="I65" s="245">
        <v>132287</v>
      </c>
      <c r="J65" s="245">
        <v>322</v>
      </c>
      <c r="K65" s="247">
        <v>121899</v>
      </c>
      <c r="L65" s="169"/>
      <c r="M65" s="194"/>
      <c r="N65" s="85" t="str">
        <f t="shared" si="13"/>
        <v>12.3.1</v>
      </c>
      <c r="O65" s="263" t="str">
        <f t="shared" si="16"/>
        <v>CASE MATERIALS</v>
      </c>
      <c r="P65" s="242" t="s">
        <v>85</v>
      </c>
      <c r="Q65" s="264"/>
      <c r="R65" s="264"/>
      <c r="S65" s="264"/>
      <c r="T65" s="264"/>
      <c r="U65" s="264"/>
      <c r="V65" s="264"/>
      <c r="W65" s="264"/>
      <c r="X65" s="284"/>
      <c r="Y65" s="267"/>
      <c r="Z65" s="268" t="str">
        <f t="shared" si="14"/>
        <v>12.3.1</v>
      </c>
      <c r="AA65" s="263" t="str">
        <f t="shared" si="17"/>
        <v>CASE MATERIALS</v>
      </c>
      <c r="AB65" s="293" t="s">
        <v>85</v>
      </c>
      <c r="AC65" s="269" t="s">
        <v>220</v>
      </c>
      <c r="AD65" s="270">
        <v>0</v>
      </c>
      <c r="AE65" s="17"/>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3"/>
    </row>
    <row r="66" spans="1:255" ht="15" customHeight="1" x14ac:dyDescent="0.25">
      <c r="A66" s="261" t="s">
        <v>175</v>
      </c>
      <c r="B66" s="263" t="s">
        <v>176</v>
      </c>
      <c r="C66" s="242" t="s">
        <v>85</v>
      </c>
      <c r="D66" s="245">
        <v>667</v>
      </c>
      <c r="E66" s="245">
        <v>597405</v>
      </c>
      <c r="F66" s="245">
        <v>694</v>
      </c>
      <c r="G66" s="245">
        <v>603688</v>
      </c>
      <c r="H66" s="245">
        <v>153</v>
      </c>
      <c r="I66" s="245">
        <v>244116</v>
      </c>
      <c r="J66" s="245">
        <v>148</v>
      </c>
      <c r="K66" s="247">
        <v>212183</v>
      </c>
      <c r="L66" s="169"/>
      <c r="M66" s="194"/>
      <c r="N66" s="85" t="str">
        <f t="shared" si="13"/>
        <v>12.3.2</v>
      </c>
      <c r="O66" s="263" t="str">
        <f t="shared" si="16"/>
        <v>CARTONBOARD</v>
      </c>
      <c r="P66" s="242" t="s">
        <v>85</v>
      </c>
      <c r="Q66" s="93"/>
      <c r="R66" s="93"/>
      <c r="S66" s="93"/>
      <c r="T66" s="93"/>
      <c r="U66" s="93"/>
      <c r="V66" s="93"/>
      <c r="W66" s="93"/>
      <c r="X66" s="271"/>
      <c r="Y66" s="267"/>
      <c r="Z66" s="268" t="str">
        <f t="shared" si="14"/>
        <v>12.3.2</v>
      </c>
      <c r="AA66" s="263" t="str">
        <f t="shared" si="17"/>
        <v>CARTONBOARD</v>
      </c>
      <c r="AB66" s="293" t="s">
        <v>85</v>
      </c>
      <c r="AC66" s="269" t="s">
        <v>221</v>
      </c>
      <c r="AD66" s="270">
        <v>0</v>
      </c>
      <c r="AE66" s="17"/>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3"/>
    </row>
    <row r="67" spans="1:255" ht="15" customHeight="1" x14ac:dyDescent="0.25">
      <c r="A67" s="261" t="s">
        <v>177</v>
      </c>
      <c r="B67" s="263" t="s">
        <v>178</v>
      </c>
      <c r="C67" s="242" t="s">
        <v>85</v>
      </c>
      <c r="D67" s="245">
        <v>183</v>
      </c>
      <c r="E67" s="245">
        <v>184559</v>
      </c>
      <c r="F67" s="245">
        <v>243</v>
      </c>
      <c r="G67" s="245">
        <v>217530</v>
      </c>
      <c r="H67" s="245">
        <v>20</v>
      </c>
      <c r="I67" s="245">
        <v>22036</v>
      </c>
      <c r="J67" s="245">
        <v>20</v>
      </c>
      <c r="K67" s="247">
        <v>19734</v>
      </c>
      <c r="L67" s="169"/>
      <c r="M67" s="194"/>
      <c r="N67" s="85" t="str">
        <f t="shared" si="13"/>
        <v>12.3.3</v>
      </c>
      <c r="O67" s="263" t="str">
        <f t="shared" si="16"/>
        <v>WRAPPING PAPERS</v>
      </c>
      <c r="P67" s="242" t="s">
        <v>85</v>
      </c>
      <c r="Q67" s="93"/>
      <c r="R67" s="93"/>
      <c r="S67" s="93"/>
      <c r="T67" s="93"/>
      <c r="U67" s="93"/>
      <c r="V67" s="93"/>
      <c r="W67" s="93"/>
      <c r="X67" s="271"/>
      <c r="Y67" s="267"/>
      <c r="Z67" s="268" t="str">
        <f t="shared" si="14"/>
        <v>12.3.3</v>
      </c>
      <c r="AA67" s="263" t="str">
        <f t="shared" si="17"/>
        <v>WRAPPING PAPERS</v>
      </c>
      <c r="AB67" s="293" t="s">
        <v>85</v>
      </c>
      <c r="AC67" s="269" t="s">
        <v>222</v>
      </c>
      <c r="AD67" s="270">
        <v>0</v>
      </c>
      <c r="AE67" s="17"/>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3"/>
    </row>
    <row r="68" spans="1:255" ht="15" customHeight="1" x14ac:dyDescent="0.25">
      <c r="A68" s="261" t="s">
        <v>179</v>
      </c>
      <c r="B68" s="272" t="s">
        <v>180</v>
      </c>
      <c r="C68" s="242" t="s">
        <v>85</v>
      </c>
      <c r="D68" s="245">
        <v>19</v>
      </c>
      <c r="E68" s="245">
        <v>11812</v>
      </c>
      <c r="F68" s="245">
        <v>18</v>
      </c>
      <c r="G68" s="245">
        <v>11505</v>
      </c>
      <c r="H68" s="245">
        <v>20</v>
      </c>
      <c r="I68" s="245">
        <v>10546</v>
      </c>
      <c r="J68" s="245">
        <v>16</v>
      </c>
      <c r="K68" s="247">
        <v>7509</v>
      </c>
      <c r="L68" s="169"/>
      <c r="M68" s="194"/>
      <c r="N68" s="85" t="str">
        <f t="shared" si="13"/>
        <v>12.3.4</v>
      </c>
      <c r="O68" s="263" t="str">
        <f t="shared" si="16"/>
        <v>OTHER PAPERS MAINLY FOR PACKAGING</v>
      </c>
      <c r="P68" s="242" t="s">
        <v>85</v>
      </c>
      <c r="Q68" s="93"/>
      <c r="R68" s="93"/>
      <c r="S68" s="93"/>
      <c r="T68" s="93"/>
      <c r="U68" s="93"/>
      <c r="V68" s="93"/>
      <c r="W68" s="93"/>
      <c r="X68" s="271"/>
      <c r="Y68" s="267"/>
      <c r="Z68" s="268" t="str">
        <f t="shared" si="14"/>
        <v>12.3.4</v>
      </c>
      <c r="AA68" s="263" t="str">
        <f t="shared" si="17"/>
        <v>OTHER PAPERS MAINLY FOR PACKAGING</v>
      </c>
      <c r="AB68" s="293" t="s">
        <v>85</v>
      </c>
      <c r="AC68" s="269" t="s">
        <v>223</v>
      </c>
      <c r="AD68" s="270">
        <v>0</v>
      </c>
      <c r="AE68" s="17"/>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3"/>
    </row>
    <row r="69" spans="1:255" ht="15" customHeight="1" x14ac:dyDescent="0.25">
      <c r="A69" s="311" t="s">
        <v>181</v>
      </c>
      <c r="B69" s="312" t="s">
        <v>182</v>
      </c>
      <c r="C69" s="313" t="s">
        <v>85</v>
      </c>
      <c r="D69" s="314">
        <v>46</v>
      </c>
      <c r="E69" s="314">
        <v>180025</v>
      </c>
      <c r="F69" s="315">
        <v>49</v>
      </c>
      <c r="G69" s="315">
        <v>107738</v>
      </c>
      <c r="H69" s="314">
        <v>6</v>
      </c>
      <c r="I69" s="314">
        <v>18196</v>
      </c>
      <c r="J69" s="315">
        <v>5</v>
      </c>
      <c r="K69" s="316">
        <v>15895</v>
      </c>
      <c r="L69" s="169"/>
      <c r="M69" s="194"/>
      <c r="N69" s="137" t="str">
        <f t="shared" si="13"/>
        <v>12.4</v>
      </c>
      <c r="O69" s="317" t="str">
        <f t="shared" si="16"/>
        <v>OTHER PAPER AND PAPERBOARD N.E.S. (NOT ELSEWHERE SPECIFIED)</v>
      </c>
      <c r="P69" s="313" t="s">
        <v>85</v>
      </c>
      <c r="Q69" s="318"/>
      <c r="R69" s="318"/>
      <c r="S69" s="318"/>
      <c r="T69" s="318"/>
      <c r="U69" s="318"/>
      <c r="V69" s="318"/>
      <c r="W69" s="318"/>
      <c r="X69" s="319"/>
      <c r="Y69" s="267"/>
      <c r="Z69" s="320" t="str">
        <f t="shared" si="14"/>
        <v>12.4</v>
      </c>
      <c r="AA69" s="317" t="str">
        <f t="shared" si="17"/>
        <v>OTHER PAPER AND PAPERBOARD N.E.S. (NOT ELSEWHERE SPECIFIED)</v>
      </c>
      <c r="AB69" s="321" t="s">
        <v>85</v>
      </c>
      <c r="AC69" s="322" t="s">
        <v>201</v>
      </c>
      <c r="AD69" s="323">
        <v>0</v>
      </c>
      <c r="AE69" s="17"/>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3"/>
    </row>
    <row r="70" spans="1:255" ht="15.75" customHeight="1" x14ac:dyDescent="0.2">
      <c r="A70" s="324"/>
      <c r="B70" s="325" t="s">
        <v>183</v>
      </c>
      <c r="C70" s="326"/>
      <c r="D70" s="145"/>
      <c r="E70" s="145"/>
      <c r="F70" s="166"/>
      <c r="G70" s="166"/>
      <c r="H70" s="145"/>
      <c r="I70" s="145"/>
      <c r="J70" s="166"/>
      <c r="K70" s="166"/>
      <c r="L70" s="22"/>
      <c r="M70" s="22"/>
      <c r="N70" s="145"/>
      <c r="O70" s="145"/>
      <c r="P70" s="166"/>
      <c r="Q70" s="145"/>
      <c r="R70" s="145"/>
      <c r="S70" s="145"/>
      <c r="T70" s="145"/>
      <c r="U70" s="145"/>
      <c r="V70" s="145"/>
      <c r="W70" s="145"/>
      <c r="X70" s="145"/>
      <c r="Y70" s="22"/>
      <c r="Z70" s="145"/>
      <c r="AA70" s="145"/>
      <c r="AB70" s="166"/>
      <c r="AC70" s="145"/>
      <c r="AD70" s="145"/>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3"/>
    </row>
    <row r="71" spans="1:255" ht="14.25" customHeight="1" x14ac:dyDescent="0.2">
      <c r="A71" s="153"/>
      <c r="B71" s="154" t="s">
        <v>184</v>
      </c>
      <c r="C71" s="22"/>
      <c r="D71" s="22"/>
      <c r="E71" s="22"/>
      <c r="F71" s="22"/>
      <c r="G71" s="22"/>
      <c r="H71" s="22"/>
      <c r="I71" s="22"/>
      <c r="J71" s="22"/>
      <c r="K71" s="22"/>
      <c r="L71" s="22"/>
      <c r="M71" s="22"/>
      <c r="N71" s="156"/>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3"/>
    </row>
    <row r="72" spans="1:255" ht="12.75" customHeight="1" x14ac:dyDescent="0.2">
      <c r="A72" s="153"/>
      <c r="B72" s="154" t="s">
        <v>185</v>
      </c>
      <c r="C72" s="22"/>
      <c r="D72" s="22"/>
      <c r="E72" s="22"/>
      <c r="F72" s="22"/>
      <c r="G72" s="22"/>
      <c r="H72" s="22"/>
      <c r="I72" s="22"/>
      <c r="J72" s="22"/>
      <c r="K72" s="22"/>
      <c r="L72" s="22"/>
      <c r="M72" s="22"/>
      <c r="N72" s="156"/>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3"/>
    </row>
    <row r="73" spans="1:255" ht="12.75" customHeight="1" x14ac:dyDescent="0.2">
      <c r="A73" s="153"/>
      <c r="B73" s="22"/>
      <c r="C73" s="22"/>
      <c r="D73" s="22"/>
      <c r="E73" s="22"/>
      <c r="F73" s="22"/>
      <c r="G73" s="22"/>
      <c r="H73" s="22"/>
      <c r="I73" s="22"/>
      <c r="J73" s="22"/>
      <c r="K73" s="22"/>
      <c r="L73" s="22"/>
      <c r="M73" s="22"/>
      <c r="N73" s="156"/>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3"/>
    </row>
    <row r="74" spans="1:255" ht="12.75" customHeight="1" x14ac:dyDescent="0.2">
      <c r="A74" s="153"/>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3"/>
    </row>
    <row r="75" spans="1:255" ht="12.75" customHeight="1" x14ac:dyDescent="0.2">
      <c r="A75" s="153"/>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3"/>
    </row>
    <row r="76" spans="1:255" ht="12.75" customHeight="1" x14ac:dyDescent="0.2">
      <c r="A76" s="153"/>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3"/>
    </row>
    <row r="77" spans="1:255" ht="12.75" customHeight="1" x14ac:dyDescent="0.2">
      <c r="A77" s="153"/>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3"/>
    </row>
    <row r="78" spans="1:255" ht="12.75" customHeight="1" x14ac:dyDescent="0.2">
      <c r="A78" s="153"/>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3"/>
    </row>
    <row r="79" spans="1:255" ht="12.75" customHeight="1" x14ac:dyDescent="0.2">
      <c r="A79" s="153"/>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3"/>
    </row>
    <row r="80" spans="1:255" ht="12.75" customHeight="1" x14ac:dyDescent="0.2">
      <c r="A80" s="153"/>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3"/>
    </row>
    <row r="81" spans="1:255" ht="12.75" customHeight="1" x14ac:dyDescent="0.2">
      <c r="A81" s="153"/>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3"/>
    </row>
    <row r="82" spans="1:255" ht="12.75" customHeight="1" x14ac:dyDescent="0.2">
      <c r="A82" s="153"/>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3"/>
    </row>
    <row r="83" spans="1:255" ht="12.75" customHeight="1" x14ac:dyDescent="0.2">
      <c r="A83" s="153"/>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3"/>
    </row>
    <row r="84" spans="1:255" ht="12.75" customHeight="1" x14ac:dyDescent="0.2">
      <c r="A84" s="153"/>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3"/>
    </row>
    <row r="85" spans="1:255" ht="12.75" customHeight="1" x14ac:dyDescent="0.2">
      <c r="A85" s="153"/>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3"/>
    </row>
    <row r="86" spans="1:255" ht="12.75" customHeight="1" x14ac:dyDescent="0.2">
      <c r="A86" s="153"/>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3"/>
    </row>
    <row r="87" spans="1:255" ht="12.75" customHeight="1" x14ac:dyDescent="0.2">
      <c r="A87" s="153"/>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3"/>
    </row>
    <row r="88" spans="1:255" ht="12.75" customHeight="1" x14ac:dyDescent="0.2">
      <c r="A88" s="153"/>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3"/>
    </row>
    <row r="89" spans="1:255" ht="12.75" customHeight="1" x14ac:dyDescent="0.2">
      <c r="A89" s="153"/>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3"/>
    </row>
    <row r="90" spans="1:255" ht="12.75" customHeight="1" x14ac:dyDescent="0.2">
      <c r="A90" s="153"/>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3"/>
    </row>
    <row r="91" spans="1:255" ht="12.75" customHeight="1" x14ac:dyDescent="0.2">
      <c r="A91" s="153"/>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3"/>
    </row>
    <row r="92" spans="1:255" ht="12.75" customHeight="1" x14ac:dyDescent="0.2">
      <c r="A92" s="153"/>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3"/>
    </row>
    <row r="93" spans="1:255" ht="12.75" customHeight="1" x14ac:dyDescent="0.2">
      <c r="A93" s="153"/>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3"/>
    </row>
    <row r="94" spans="1:255" ht="12.75" customHeight="1" x14ac:dyDescent="0.2">
      <c r="A94" s="153"/>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3"/>
    </row>
    <row r="95" spans="1:255" ht="12.75" customHeight="1" x14ac:dyDescent="0.2">
      <c r="A95" s="153"/>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3"/>
    </row>
    <row r="96" spans="1:255" ht="12.75" customHeight="1" x14ac:dyDescent="0.2">
      <c r="A96" s="153"/>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3"/>
    </row>
    <row r="97" spans="1:255" ht="12.75" customHeight="1" x14ac:dyDescent="0.2">
      <c r="A97" s="153"/>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3"/>
    </row>
    <row r="98" spans="1:255" ht="12.75" customHeight="1" x14ac:dyDescent="0.2">
      <c r="A98" s="153"/>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3"/>
    </row>
    <row r="99" spans="1:255" ht="12.75" customHeight="1" x14ac:dyDescent="0.2">
      <c r="A99" s="153"/>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3"/>
    </row>
    <row r="100" spans="1:255" ht="12.75" customHeight="1" x14ac:dyDescent="0.2">
      <c r="A100" s="153"/>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157" t="s">
        <v>7</v>
      </c>
      <c r="AV100" s="157" t="s">
        <v>7</v>
      </c>
      <c r="AW100" s="157" t="s">
        <v>7</v>
      </c>
      <c r="AX100" s="157" t="s">
        <v>7</v>
      </c>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3"/>
    </row>
    <row r="101" spans="1:255" ht="12.75" customHeight="1" x14ac:dyDescent="0.2">
      <c r="A101" s="327"/>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0"/>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c r="DL101" s="160"/>
      <c r="DM101" s="160"/>
      <c r="DN101" s="160"/>
      <c r="DO101" s="160"/>
      <c r="DP101" s="160"/>
      <c r="DQ101" s="160"/>
      <c r="DR101" s="160"/>
      <c r="DS101" s="160"/>
      <c r="DT101" s="160"/>
      <c r="DU101" s="160"/>
      <c r="DV101" s="160"/>
      <c r="DW101" s="160"/>
      <c r="DX101" s="160"/>
      <c r="DY101" s="160"/>
      <c r="DZ101" s="160"/>
      <c r="EA101" s="160"/>
      <c r="EB101" s="160"/>
      <c r="EC101" s="160"/>
      <c r="ED101" s="160"/>
      <c r="EE101" s="160"/>
      <c r="EF101" s="160"/>
      <c r="EG101" s="160"/>
      <c r="EH101" s="160"/>
      <c r="EI101" s="160"/>
      <c r="EJ101" s="160"/>
      <c r="EK101" s="160"/>
      <c r="EL101" s="160"/>
      <c r="EM101" s="160"/>
      <c r="EN101" s="160"/>
      <c r="EO101" s="160"/>
      <c r="EP101" s="160"/>
      <c r="EQ101" s="160"/>
      <c r="ER101" s="160"/>
      <c r="ES101" s="160"/>
      <c r="ET101" s="160"/>
      <c r="EU101" s="160"/>
      <c r="EV101" s="160"/>
      <c r="EW101" s="160"/>
      <c r="EX101" s="160"/>
      <c r="EY101" s="160"/>
      <c r="EZ101" s="160"/>
      <c r="FA101" s="160"/>
      <c r="FB101" s="160"/>
      <c r="FC101" s="160"/>
      <c r="FD101" s="160"/>
      <c r="FE101" s="160"/>
      <c r="FF101" s="160"/>
      <c r="FG101" s="160"/>
      <c r="FH101" s="160"/>
      <c r="FI101" s="160"/>
      <c r="FJ101" s="160"/>
      <c r="FK101" s="160"/>
      <c r="FL101" s="160"/>
      <c r="FM101" s="160"/>
      <c r="FN101" s="160"/>
      <c r="FO101" s="160"/>
      <c r="FP101" s="160"/>
      <c r="FQ101" s="160"/>
      <c r="FR101" s="160"/>
      <c r="FS101" s="160"/>
      <c r="FT101" s="160"/>
      <c r="FU101" s="160"/>
      <c r="FV101" s="160"/>
      <c r="FW101" s="160"/>
      <c r="FX101" s="160"/>
      <c r="FY101" s="160"/>
      <c r="FZ101" s="160"/>
      <c r="GA101" s="160"/>
      <c r="GB101" s="160"/>
      <c r="GC101" s="160"/>
      <c r="GD101" s="160"/>
      <c r="GE101" s="160"/>
      <c r="GF101" s="160"/>
      <c r="GG101" s="160"/>
      <c r="GH101" s="160"/>
      <c r="GI101" s="160"/>
      <c r="GJ101" s="160"/>
      <c r="GK101" s="160"/>
      <c r="GL101" s="160"/>
      <c r="GM101" s="160"/>
      <c r="GN101" s="160"/>
      <c r="GO101" s="160"/>
      <c r="GP101" s="160"/>
      <c r="GQ101" s="160"/>
      <c r="GR101" s="160"/>
      <c r="GS101" s="160"/>
      <c r="GT101" s="160"/>
      <c r="GU101" s="160"/>
      <c r="GV101" s="160"/>
      <c r="GW101" s="160"/>
      <c r="GX101" s="160"/>
      <c r="GY101" s="160"/>
      <c r="GZ101" s="160"/>
      <c r="HA101" s="160"/>
      <c r="HB101" s="160"/>
      <c r="HC101" s="160"/>
      <c r="HD101" s="160"/>
      <c r="HE101" s="160"/>
      <c r="HF101" s="160"/>
      <c r="HG101" s="160"/>
      <c r="HH101" s="160"/>
      <c r="HI101" s="160"/>
      <c r="HJ101" s="160"/>
      <c r="HK101" s="160"/>
      <c r="HL101" s="160"/>
      <c r="HM101" s="160"/>
      <c r="HN101" s="160"/>
      <c r="HO101" s="160"/>
      <c r="HP101" s="160"/>
      <c r="HQ101" s="160"/>
      <c r="HR101" s="160"/>
      <c r="HS101" s="160"/>
      <c r="HT101" s="160"/>
      <c r="HU101" s="160"/>
      <c r="HV101" s="160"/>
      <c r="HW101" s="160"/>
      <c r="HX101" s="160"/>
      <c r="HY101" s="160"/>
      <c r="HZ101" s="160"/>
      <c r="IA101" s="160"/>
      <c r="IB101" s="160"/>
      <c r="IC101" s="160"/>
      <c r="ID101" s="160"/>
      <c r="IE101" s="160"/>
      <c r="IF101" s="160"/>
      <c r="IG101" s="160"/>
      <c r="IH101" s="160"/>
      <c r="II101" s="160"/>
      <c r="IJ101" s="160"/>
      <c r="IK101" s="160"/>
      <c r="IL101" s="160"/>
      <c r="IM101" s="160"/>
      <c r="IN101" s="160"/>
      <c r="IO101" s="160"/>
      <c r="IP101" s="160"/>
      <c r="IQ101" s="160"/>
      <c r="IR101" s="160"/>
      <c r="IS101" s="160"/>
      <c r="IT101" s="160"/>
      <c r="IU101" s="161"/>
    </row>
  </sheetData>
  <mergeCells count="21">
    <mergeCell ref="Q9:R9"/>
    <mergeCell ref="S9:T9"/>
    <mergeCell ref="U9:V9"/>
    <mergeCell ref="W9:X9"/>
    <mergeCell ref="D8:G8"/>
    <mergeCell ref="J9:K9"/>
    <mergeCell ref="D9:E9"/>
    <mergeCell ref="H9:I9"/>
    <mergeCell ref="F9:G9"/>
    <mergeCell ref="Q8:T8"/>
    <mergeCell ref="U8:X8"/>
    <mergeCell ref="H2:I2"/>
    <mergeCell ref="H8:K8"/>
    <mergeCell ref="AC8:AD8"/>
    <mergeCell ref="C2:F3"/>
    <mergeCell ref="C4:F4"/>
    <mergeCell ref="C5:F5"/>
    <mergeCell ref="U6:X6"/>
    <mergeCell ref="Q7:X7"/>
    <mergeCell ref="B7:D7"/>
    <mergeCell ref="Z4:AB5"/>
  </mergeCells>
  <pageMargins left="0.19685" right="0.19685" top="0.19685" bottom="0.19685" header="0" footer="0"/>
  <pageSetup scale="50" pageOrder="overThenDown" orientation="landscape"/>
  <headerFooter>
    <oddFooter>&amp;C&amp;"Helvetica,Regular"&amp;12&amp;K000000&amp;P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5"/>
  <sheetViews>
    <sheetView showGridLines="0" workbookViewId="0"/>
  </sheetViews>
  <sheetFormatPr defaultColWidth="9.625" defaultRowHeight="12.75" customHeight="1" x14ac:dyDescent="0.15"/>
  <cols>
    <col min="1" max="1" width="11.375" style="328" customWidth="1"/>
    <col min="2" max="2" width="68.375" style="328" customWidth="1"/>
    <col min="3" max="6" width="22.125" style="328" customWidth="1"/>
    <col min="7" max="7" width="14.375" style="328" customWidth="1"/>
    <col min="8" max="8" width="13.375" style="328" customWidth="1"/>
    <col min="9" max="9" width="12.625" style="328" customWidth="1"/>
    <col min="10" max="10" width="69.375" style="328" customWidth="1"/>
    <col min="11" max="14" width="14.875" style="328" customWidth="1"/>
    <col min="15" max="17" width="9.625" style="328" customWidth="1"/>
    <col min="18" max="16384" width="9.625" style="328"/>
  </cols>
  <sheetData>
    <row r="1" spans="1:16" ht="12.75" customHeight="1" x14ac:dyDescent="0.2">
      <c r="A1" s="329"/>
      <c r="B1" s="330"/>
      <c r="C1" s="330"/>
      <c r="D1" s="331">
        <v>62</v>
      </c>
      <c r="E1" s="331">
        <v>91</v>
      </c>
      <c r="F1" s="331">
        <v>91</v>
      </c>
      <c r="G1" s="14"/>
      <c r="H1" s="14"/>
      <c r="I1" s="14"/>
      <c r="J1" s="14"/>
      <c r="K1" s="14"/>
      <c r="L1" s="14"/>
      <c r="M1" s="14"/>
      <c r="N1" s="14"/>
      <c r="O1" s="14"/>
      <c r="P1" s="16"/>
    </row>
    <row r="2" spans="1:16" ht="17.100000000000001" customHeight="1" x14ac:dyDescent="0.2">
      <c r="A2" s="8"/>
      <c r="B2" s="332"/>
      <c r="C2" s="197"/>
      <c r="D2" s="333" t="s">
        <v>8</v>
      </c>
      <c r="E2" s="334"/>
      <c r="F2" s="12" t="s">
        <v>9</v>
      </c>
      <c r="G2" s="17"/>
      <c r="H2" s="335"/>
      <c r="I2" s="22"/>
      <c r="J2" s="22"/>
      <c r="K2" s="22"/>
      <c r="L2" s="336" t="str">
        <f>D2</f>
        <v xml:space="preserve">Country: </v>
      </c>
      <c r="M2" s="337"/>
      <c r="N2" s="22"/>
      <c r="O2" s="22"/>
      <c r="P2" s="23"/>
    </row>
    <row r="3" spans="1:16" ht="17.100000000000001" customHeight="1" x14ac:dyDescent="0.2">
      <c r="A3" s="17"/>
      <c r="B3" s="22"/>
      <c r="C3" s="44"/>
      <c r="D3" s="338" t="s">
        <v>10</v>
      </c>
      <c r="E3" s="192"/>
      <c r="F3" s="339"/>
      <c r="G3" s="17"/>
      <c r="H3" s="340"/>
      <c r="I3" s="22"/>
      <c r="J3" s="22"/>
      <c r="K3" s="22"/>
      <c r="L3" s="22"/>
      <c r="M3" s="22"/>
      <c r="N3" s="22"/>
      <c r="O3" s="22"/>
      <c r="P3" s="23"/>
    </row>
    <row r="4" spans="1:16" ht="17.100000000000001" customHeight="1" x14ac:dyDescent="0.2">
      <c r="A4" s="17"/>
      <c r="B4" s="22"/>
      <c r="C4" s="170"/>
      <c r="D4" s="341"/>
      <c r="E4" s="192"/>
      <c r="F4" s="339"/>
      <c r="G4" s="17"/>
      <c r="H4" s="340"/>
      <c r="I4" s="22"/>
      <c r="J4" s="22"/>
      <c r="K4" s="22"/>
      <c r="L4" s="22"/>
      <c r="M4" s="22"/>
      <c r="N4" s="22"/>
      <c r="O4" s="22"/>
      <c r="P4" s="23"/>
    </row>
    <row r="5" spans="1:16" ht="17.100000000000001" customHeight="1" x14ac:dyDescent="0.2">
      <c r="A5" s="17"/>
      <c r="B5" s="22"/>
      <c r="C5" s="44"/>
      <c r="D5" s="338" t="s">
        <v>11</v>
      </c>
      <c r="E5" s="192"/>
      <c r="F5" s="339"/>
      <c r="G5" s="17"/>
      <c r="H5" s="342"/>
      <c r="I5" s="22"/>
      <c r="J5" s="22"/>
      <c r="K5" s="22"/>
      <c r="L5" s="22"/>
      <c r="M5" s="22"/>
      <c r="N5" s="22"/>
      <c r="O5" s="22"/>
      <c r="P5" s="23"/>
    </row>
    <row r="6" spans="1:16" ht="17.100000000000001" customHeight="1" x14ac:dyDescent="0.2">
      <c r="A6" s="17"/>
      <c r="B6" s="1034" t="s">
        <v>225</v>
      </c>
      <c r="C6" s="1006"/>
      <c r="D6" s="341"/>
      <c r="E6" s="192"/>
      <c r="F6" s="339"/>
      <c r="G6" s="17"/>
      <c r="H6" s="342"/>
      <c r="I6" s="22"/>
      <c r="J6" s="22"/>
      <c r="K6" s="22"/>
      <c r="L6" s="22"/>
      <c r="M6" s="22"/>
      <c r="N6" s="22"/>
      <c r="O6" s="22"/>
      <c r="P6" s="23"/>
    </row>
    <row r="7" spans="1:16" ht="17.100000000000001" customHeight="1" x14ac:dyDescent="0.2">
      <c r="A7" s="17"/>
      <c r="B7" s="1005"/>
      <c r="C7" s="1006"/>
      <c r="D7" s="341"/>
      <c r="E7" s="192"/>
      <c r="F7" s="339"/>
      <c r="G7" s="17"/>
      <c r="H7" s="342"/>
      <c r="I7" s="22"/>
      <c r="J7" s="22"/>
      <c r="K7" s="22"/>
      <c r="L7" s="22"/>
      <c r="M7" s="22"/>
      <c r="N7" s="22"/>
      <c r="O7" s="22"/>
      <c r="P7" s="23"/>
    </row>
    <row r="8" spans="1:16" ht="17.100000000000001" customHeight="1" x14ac:dyDescent="0.2">
      <c r="A8" s="17"/>
      <c r="B8" s="1035" t="s">
        <v>226</v>
      </c>
      <c r="C8" s="1036"/>
      <c r="D8" s="338" t="s">
        <v>15</v>
      </c>
      <c r="E8" s="343"/>
      <c r="F8" s="29" t="s">
        <v>16</v>
      </c>
      <c r="G8" s="17"/>
      <c r="H8" s="342"/>
      <c r="I8" s="22"/>
      <c r="J8" s="22"/>
      <c r="K8" s="22"/>
      <c r="L8" s="22"/>
      <c r="M8" s="22"/>
      <c r="N8" s="22"/>
      <c r="O8" s="22"/>
      <c r="P8" s="23"/>
    </row>
    <row r="9" spans="1:16" ht="21" customHeight="1" x14ac:dyDescent="0.2">
      <c r="A9" s="17"/>
      <c r="B9" s="1007" t="s">
        <v>189</v>
      </c>
      <c r="C9" s="994"/>
      <c r="D9" s="338" t="s">
        <v>20</v>
      </c>
      <c r="E9" s="192"/>
      <c r="F9" s="339"/>
      <c r="G9" s="17"/>
      <c r="H9" s="342"/>
      <c r="I9" s="22"/>
      <c r="J9" s="22"/>
      <c r="K9" s="22"/>
      <c r="L9" s="22"/>
      <c r="M9" s="22"/>
      <c r="N9" s="22"/>
      <c r="O9" s="22"/>
      <c r="P9" s="23"/>
    </row>
    <row r="10" spans="1:16" ht="17.100000000000001" customHeight="1" x14ac:dyDescent="0.2">
      <c r="A10" s="17"/>
      <c r="B10" s="174"/>
      <c r="C10" s="174"/>
      <c r="D10" s="344"/>
      <c r="E10" s="345"/>
      <c r="F10" s="346"/>
      <c r="G10" s="17"/>
      <c r="H10" s="342"/>
      <c r="I10" s="983" t="s">
        <v>17</v>
      </c>
      <c r="J10" s="984"/>
      <c r="K10" s="22"/>
      <c r="L10" s="22"/>
      <c r="M10" s="22"/>
      <c r="N10" s="22"/>
      <c r="O10" s="22"/>
      <c r="P10" s="23"/>
    </row>
    <row r="11" spans="1:16" ht="20.25" customHeight="1" x14ac:dyDescent="0.25">
      <c r="A11" s="17"/>
      <c r="B11" s="174"/>
      <c r="C11" s="347" t="s">
        <v>227</v>
      </c>
      <c r="D11" s="348" t="s">
        <v>228</v>
      </c>
      <c r="E11" s="349" t="s">
        <v>7</v>
      </c>
      <c r="F11" s="350"/>
      <c r="G11" s="17"/>
      <c r="H11" s="342"/>
      <c r="I11" s="984"/>
      <c r="J11" s="984"/>
      <c r="K11" s="1027" t="s">
        <v>18</v>
      </c>
      <c r="L11" s="1028"/>
      <c r="M11" s="22"/>
      <c r="N11" s="22"/>
      <c r="O11" s="22"/>
      <c r="P11" s="23"/>
    </row>
    <row r="12" spans="1:16" ht="17.100000000000001" customHeight="1" x14ac:dyDescent="0.2">
      <c r="A12" s="32"/>
      <c r="B12" s="353"/>
      <c r="C12" s="354"/>
      <c r="D12" s="355" t="s">
        <v>7</v>
      </c>
      <c r="E12" s="33"/>
      <c r="F12" s="220"/>
      <c r="G12" s="17"/>
      <c r="H12" s="342"/>
      <c r="I12" s="182"/>
      <c r="J12" s="182"/>
      <c r="K12" s="182"/>
      <c r="L12" s="182"/>
      <c r="M12" s="182"/>
      <c r="N12" s="182"/>
      <c r="O12" s="22"/>
      <c r="P12" s="23"/>
    </row>
    <row r="13" spans="1:16" ht="17.45" customHeight="1" x14ac:dyDescent="0.2">
      <c r="A13" s="356" t="s">
        <v>22</v>
      </c>
      <c r="B13" s="357" t="s">
        <v>22</v>
      </c>
      <c r="C13" s="997" t="s">
        <v>229</v>
      </c>
      <c r="D13" s="1019"/>
      <c r="E13" s="997" t="s">
        <v>230</v>
      </c>
      <c r="F13" s="1029"/>
      <c r="G13" s="17"/>
      <c r="H13" s="358"/>
      <c r="I13" s="359" t="s">
        <v>22</v>
      </c>
      <c r="J13" s="360" t="str">
        <f>B13</f>
        <v>Product</v>
      </c>
      <c r="K13" s="1025" t="str">
        <f>C13</f>
        <v>I M P O R T  V A L U E</v>
      </c>
      <c r="L13" s="1030"/>
      <c r="M13" s="1025" t="str">
        <f>E13</f>
        <v xml:space="preserve">E X P O R T  V A L U E </v>
      </c>
      <c r="N13" s="1026"/>
      <c r="O13" s="17"/>
      <c r="P13" s="23"/>
    </row>
    <row r="14" spans="1:16" ht="20.25" customHeight="1" x14ac:dyDescent="0.15">
      <c r="A14" s="361" t="s">
        <v>196</v>
      </c>
      <c r="B14" s="362" t="s">
        <v>7</v>
      </c>
      <c r="C14" s="363">
        <v>2019</v>
      </c>
      <c r="D14" s="363">
        <f>C14+1</f>
        <v>2020</v>
      </c>
      <c r="E14" s="363">
        <f>C14</f>
        <v>2019</v>
      </c>
      <c r="F14" s="364">
        <f>D14</f>
        <v>2020</v>
      </c>
      <c r="G14" s="17"/>
      <c r="H14" s="194"/>
      <c r="I14" s="232" t="s">
        <v>26</v>
      </c>
      <c r="J14" s="58"/>
      <c r="K14" s="365">
        <f>C14</f>
        <v>2019</v>
      </c>
      <c r="L14" s="365">
        <f>D14</f>
        <v>2020</v>
      </c>
      <c r="M14" s="365">
        <f>E14</f>
        <v>2019</v>
      </c>
      <c r="N14" s="366">
        <f>F14</f>
        <v>2020</v>
      </c>
      <c r="O14" s="17"/>
      <c r="P14" s="23"/>
    </row>
    <row r="15" spans="1:16" ht="21.75" customHeight="1" x14ac:dyDescent="0.15">
      <c r="A15" s="367">
        <v>13</v>
      </c>
      <c r="B15" s="1031" t="s">
        <v>231</v>
      </c>
      <c r="C15" s="1032"/>
      <c r="D15" s="1032"/>
      <c r="E15" s="1032"/>
      <c r="F15" s="1033"/>
      <c r="G15" s="17"/>
      <c r="H15" s="194"/>
      <c r="I15" s="368">
        <f t="shared" ref="I15:I34" si="0">A15</f>
        <v>13</v>
      </c>
      <c r="J15" s="1024" t="str">
        <f t="shared" ref="J15:J34" si="1">B15</f>
        <v>SECONDARY WOOD PRODUCTS</v>
      </c>
      <c r="K15" s="1037"/>
      <c r="L15" s="1037"/>
      <c r="M15" s="1037"/>
      <c r="N15" s="1038"/>
      <c r="O15" s="17"/>
      <c r="P15" s="23"/>
    </row>
    <row r="16" spans="1:16" ht="21.75" customHeight="1" x14ac:dyDescent="0.25">
      <c r="A16" s="369">
        <v>13.1</v>
      </c>
      <c r="B16" s="370" t="s">
        <v>232</v>
      </c>
      <c r="C16" s="371">
        <v>9619</v>
      </c>
      <c r="D16" s="372">
        <v>7290</v>
      </c>
      <c r="E16" s="371">
        <v>12489</v>
      </c>
      <c r="F16" s="373">
        <v>10671</v>
      </c>
      <c r="G16" s="17"/>
      <c r="H16" s="194"/>
      <c r="I16" s="374">
        <f t="shared" si="0"/>
        <v>13.1</v>
      </c>
      <c r="J16" s="263" t="str">
        <f t="shared" si="1"/>
        <v>FURTHER PROCESSED SAWNWOOD</v>
      </c>
      <c r="K16" s="375">
        <f>C16-(C17+C18)</f>
        <v>0</v>
      </c>
      <c r="L16" s="375">
        <f>D16-(D17+D18)</f>
        <v>1</v>
      </c>
      <c r="M16" s="375">
        <f>E16-(E17+E18)</f>
        <v>1</v>
      </c>
      <c r="N16" s="376">
        <f>F16-(F17+F18)</f>
        <v>11</v>
      </c>
      <c r="O16" s="17"/>
      <c r="P16" s="23"/>
    </row>
    <row r="17" spans="1:16" ht="21.75" customHeight="1" x14ac:dyDescent="0.25">
      <c r="A17" s="377" t="s">
        <v>233</v>
      </c>
      <c r="B17" s="370" t="s">
        <v>45</v>
      </c>
      <c r="C17" s="371">
        <v>6172</v>
      </c>
      <c r="D17" s="372">
        <v>4476</v>
      </c>
      <c r="E17" s="371">
        <v>1685</v>
      </c>
      <c r="F17" s="373">
        <v>2318</v>
      </c>
      <c r="G17" s="17"/>
      <c r="H17" s="194"/>
      <c r="I17" s="85" t="str">
        <f t="shared" si="0"/>
        <v>13.1.C</v>
      </c>
      <c r="J17" s="263" t="str">
        <f t="shared" si="1"/>
        <v>Coniferous</v>
      </c>
      <c r="K17" s="378" t="s">
        <v>7</v>
      </c>
      <c r="L17" s="93"/>
      <c r="M17" s="93"/>
      <c r="N17" s="271"/>
      <c r="O17" s="17"/>
      <c r="P17" s="23"/>
    </row>
    <row r="18" spans="1:16" ht="21.75" customHeight="1" x14ac:dyDescent="0.25">
      <c r="A18" s="377" t="s">
        <v>234</v>
      </c>
      <c r="B18" s="370" t="s">
        <v>235</v>
      </c>
      <c r="C18" s="371">
        <v>3447</v>
      </c>
      <c r="D18" s="372">
        <v>2813</v>
      </c>
      <c r="E18" s="371">
        <v>10803</v>
      </c>
      <c r="F18" s="373">
        <v>8342</v>
      </c>
      <c r="G18" s="17"/>
      <c r="H18" s="194"/>
      <c r="I18" s="85" t="str">
        <f t="shared" si="0"/>
        <v>13.1.NC</v>
      </c>
      <c r="J18" s="263" t="str">
        <f t="shared" si="1"/>
        <v>Non-coniferous</v>
      </c>
      <c r="K18" s="378" t="s">
        <v>7</v>
      </c>
      <c r="L18" s="93"/>
      <c r="M18" s="93"/>
      <c r="N18" s="271"/>
      <c r="O18" s="17"/>
      <c r="P18" s="23"/>
    </row>
    <row r="19" spans="1:16" ht="21.75" customHeight="1" x14ac:dyDescent="0.25">
      <c r="A19" s="377" t="s">
        <v>236</v>
      </c>
      <c r="B19" s="379" t="s">
        <v>58</v>
      </c>
      <c r="C19" s="371">
        <v>169</v>
      </c>
      <c r="D19" s="372">
        <v>79</v>
      </c>
      <c r="E19" s="371">
        <v>218</v>
      </c>
      <c r="F19" s="373">
        <v>193</v>
      </c>
      <c r="G19" s="17"/>
      <c r="H19" s="194"/>
      <c r="I19" s="85" t="str">
        <f t="shared" si="0"/>
        <v>13.1.NC.T</v>
      </c>
      <c r="J19" s="272" t="str">
        <f t="shared" si="1"/>
        <v>of which: Tropical</v>
      </c>
      <c r="K19" s="380"/>
      <c r="L19" s="58"/>
      <c r="M19" s="58"/>
      <c r="N19" s="239"/>
      <c r="O19" s="17"/>
      <c r="P19" s="23"/>
    </row>
    <row r="20" spans="1:16" ht="21.75" customHeight="1" x14ac:dyDescent="0.25">
      <c r="A20" s="369">
        <v>13.2</v>
      </c>
      <c r="B20" s="381" t="s">
        <v>237</v>
      </c>
      <c r="C20" s="371">
        <v>8469</v>
      </c>
      <c r="D20" s="372">
        <v>5695</v>
      </c>
      <c r="E20" s="371">
        <v>28621</v>
      </c>
      <c r="F20" s="373">
        <v>25832</v>
      </c>
      <c r="G20" s="17"/>
      <c r="H20" s="194"/>
      <c r="I20" s="374">
        <f t="shared" si="0"/>
        <v>13.2</v>
      </c>
      <c r="J20" s="382" t="str">
        <f t="shared" si="1"/>
        <v>WOODEN WRAPPING AND PACKAGING MATERIAL</v>
      </c>
      <c r="K20" s="264"/>
      <c r="L20" s="264"/>
      <c r="M20" s="264"/>
      <c r="N20" s="284"/>
      <c r="O20" s="17"/>
      <c r="P20" s="23"/>
    </row>
    <row r="21" spans="1:16" ht="21.75" customHeight="1" x14ac:dyDescent="0.25">
      <c r="A21" s="383">
        <v>13.3</v>
      </c>
      <c r="B21" s="384" t="s">
        <v>238</v>
      </c>
      <c r="C21" s="371">
        <v>9338</v>
      </c>
      <c r="D21" s="372">
        <v>8578</v>
      </c>
      <c r="E21" s="371">
        <v>9262</v>
      </c>
      <c r="F21" s="373">
        <v>8935</v>
      </c>
      <c r="G21" s="17"/>
      <c r="H21" s="194"/>
      <c r="I21" s="374">
        <f t="shared" si="0"/>
        <v>13.3</v>
      </c>
      <c r="J21" s="385" t="str">
        <f t="shared" si="1"/>
        <v>WOOD PRODUCTS FOR DOMESTIC/DECORATIVE USE</v>
      </c>
      <c r="K21" s="93"/>
      <c r="L21" s="93"/>
      <c r="M21" s="93"/>
      <c r="N21" s="271"/>
      <c r="O21" s="17"/>
      <c r="P21" s="23"/>
    </row>
    <row r="22" spans="1:16" ht="21.75" customHeight="1" x14ac:dyDescent="0.25">
      <c r="A22" s="369">
        <v>13.4</v>
      </c>
      <c r="B22" s="381" t="s">
        <v>239</v>
      </c>
      <c r="C22" s="371">
        <v>18805</v>
      </c>
      <c r="D22" s="372">
        <v>5152</v>
      </c>
      <c r="E22" s="371">
        <v>156251</v>
      </c>
      <c r="F22" s="373">
        <v>73613</v>
      </c>
      <c r="G22" s="17"/>
      <c r="H22" s="194"/>
      <c r="I22" s="374">
        <f t="shared" si="0"/>
        <v>13.4</v>
      </c>
      <c r="J22" s="385" t="str">
        <f t="shared" si="1"/>
        <v>BUILDER’S JOINERY AND CARPENTRY OF WOOD</v>
      </c>
      <c r="K22" s="93"/>
      <c r="L22" s="93"/>
      <c r="M22" s="93"/>
      <c r="N22" s="271"/>
      <c r="O22" s="17"/>
      <c r="P22" s="23"/>
    </row>
    <row r="23" spans="1:16" ht="21.75" customHeight="1" x14ac:dyDescent="0.25">
      <c r="A23" s="369">
        <v>13.5</v>
      </c>
      <c r="B23" s="381" t="s">
        <v>240</v>
      </c>
      <c r="C23" s="371">
        <v>105096</v>
      </c>
      <c r="D23" s="372">
        <v>93360</v>
      </c>
      <c r="E23" s="371">
        <v>1577982</v>
      </c>
      <c r="F23" s="373">
        <v>1548402</v>
      </c>
      <c r="G23" s="17"/>
      <c r="H23" s="194"/>
      <c r="I23" s="374">
        <f t="shared" si="0"/>
        <v>13.5</v>
      </c>
      <c r="J23" s="386" t="str">
        <f t="shared" si="1"/>
        <v>WOODEN FURNITURE</v>
      </c>
      <c r="K23" s="58"/>
      <c r="L23" s="58"/>
      <c r="M23" s="58"/>
      <c r="N23" s="239"/>
      <c r="O23" s="17"/>
      <c r="P23" s="23"/>
    </row>
    <row r="24" spans="1:16" ht="21.75" customHeight="1" x14ac:dyDescent="0.25">
      <c r="A24" s="369">
        <v>13.6</v>
      </c>
      <c r="B24" s="381" t="s">
        <v>241</v>
      </c>
      <c r="C24" s="371">
        <v>1178</v>
      </c>
      <c r="D24" s="372">
        <v>2150</v>
      </c>
      <c r="E24" s="371">
        <v>1048</v>
      </c>
      <c r="F24" s="373">
        <v>1933</v>
      </c>
      <c r="G24" s="17"/>
      <c r="H24" s="194"/>
      <c r="I24" s="374">
        <f t="shared" si="0"/>
        <v>13.6</v>
      </c>
      <c r="J24" s="382" t="str">
        <f t="shared" si="1"/>
        <v>PREFABRICATED BUILDINGS OF WOOD</v>
      </c>
      <c r="K24" s="264"/>
      <c r="L24" s="264"/>
      <c r="M24" s="264"/>
      <c r="N24" s="284"/>
      <c r="O24" s="17"/>
      <c r="P24" s="23"/>
    </row>
    <row r="25" spans="1:16" ht="21.75" customHeight="1" x14ac:dyDescent="0.25">
      <c r="A25" s="383">
        <v>13.7</v>
      </c>
      <c r="B25" s="384" t="s">
        <v>242</v>
      </c>
      <c r="C25" s="371">
        <v>30468</v>
      </c>
      <c r="D25" s="372">
        <v>33298</v>
      </c>
      <c r="E25" s="371">
        <v>22849</v>
      </c>
      <c r="F25" s="373">
        <v>21695</v>
      </c>
      <c r="G25" s="17"/>
      <c r="H25" s="194"/>
      <c r="I25" s="374">
        <f t="shared" si="0"/>
        <v>13.7</v>
      </c>
      <c r="J25" s="386" t="str">
        <f t="shared" si="1"/>
        <v>OTHER MANUFACTURED WOOD PRODUCTS</v>
      </c>
      <c r="K25" s="58"/>
      <c r="L25" s="58"/>
      <c r="M25" s="58"/>
      <c r="N25" s="239"/>
      <c r="O25" s="17"/>
      <c r="P25" s="23"/>
    </row>
    <row r="26" spans="1:16" ht="21.75" customHeight="1" x14ac:dyDescent="0.15">
      <c r="A26" s="387">
        <v>14</v>
      </c>
      <c r="B26" s="1031" t="s">
        <v>243</v>
      </c>
      <c r="C26" s="1032"/>
      <c r="D26" s="1032"/>
      <c r="E26" s="1032"/>
      <c r="F26" s="1033"/>
      <c r="G26" s="17"/>
      <c r="H26" s="194"/>
      <c r="I26" s="388">
        <f t="shared" si="0"/>
        <v>14</v>
      </c>
      <c r="J26" s="1024" t="str">
        <f t="shared" si="1"/>
        <v>SECONDARY PAPER PRODUCTS</v>
      </c>
      <c r="K26" s="1022"/>
      <c r="L26" s="1022"/>
      <c r="M26" s="1022"/>
      <c r="N26" s="1022"/>
      <c r="O26" s="22"/>
      <c r="P26" s="23"/>
    </row>
    <row r="27" spans="1:16" ht="21.75" customHeight="1" x14ac:dyDescent="0.25">
      <c r="A27" s="369">
        <v>14.1</v>
      </c>
      <c r="B27" s="379" t="s">
        <v>244</v>
      </c>
      <c r="C27" s="389">
        <v>9036</v>
      </c>
      <c r="D27" s="372">
        <v>11927</v>
      </c>
      <c r="E27" s="389">
        <v>8468</v>
      </c>
      <c r="F27" s="373">
        <v>8506</v>
      </c>
      <c r="G27" s="17"/>
      <c r="H27" s="194"/>
      <c r="I27" s="374">
        <f t="shared" si="0"/>
        <v>14.1</v>
      </c>
      <c r="J27" s="263" t="str">
        <f t="shared" si="1"/>
        <v>COMPOSITE PAPER AND PAPERBOARD</v>
      </c>
      <c r="K27" s="93"/>
      <c r="L27" s="93"/>
      <c r="M27" s="93"/>
      <c r="N27" s="271"/>
      <c r="O27" s="17"/>
      <c r="P27" s="23"/>
    </row>
    <row r="28" spans="1:16" ht="21.75" customHeight="1" x14ac:dyDescent="0.25">
      <c r="A28" s="369">
        <v>14.2</v>
      </c>
      <c r="B28" s="390" t="s">
        <v>245</v>
      </c>
      <c r="C28" s="389">
        <v>251429</v>
      </c>
      <c r="D28" s="372">
        <v>234134</v>
      </c>
      <c r="E28" s="389">
        <v>76287</v>
      </c>
      <c r="F28" s="373">
        <v>73468</v>
      </c>
      <c r="G28" s="17"/>
      <c r="H28" s="194"/>
      <c r="I28" s="374">
        <f t="shared" si="0"/>
        <v>14.2</v>
      </c>
      <c r="J28" s="263" t="str">
        <f t="shared" si="1"/>
        <v>SPECIAL COATED PAPER AND PULP PRODUCTS</v>
      </c>
      <c r="K28" s="93"/>
      <c r="L28" s="93"/>
      <c r="M28" s="93"/>
      <c r="N28" s="271"/>
      <c r="O28" s="17"/>
      <c r="P28" s="23"/>
    </row>
    <row r="29" spans="1:16" ht="21.75" customHeight="1" x14ac:dyDescent="0.25">
      <c r="A29" s="369">
        <v>14.3</v>
      </c>
      <c r="B29" s="390" t="s">
        <v>246</v>
      </c>
      <c r="C29" s="389">
        <v>16534</v>
      </c>
      <c r="D29" s="372">
        <v>18392</v>
      </c>
      <c r="E29" s="389">
        <v>142214</v>
      </c>
      <c r="F29" s="373">
        <v>162839</v>
      </c>
      <c r="G29" s="17"/>
      <c r="H29" s="194"/>
      <c r="I29" s="374">
        <f t="shared" si="0"/>
        <v>14.3</v>
      </c>
      <c r="J29" s="263" t="str">
        <f t="shared" si="1"/>
        <v>HOUSEHOLD AND SANITARY PAPER, READY FOR USE</v>
      </c>
      <c r="K29" s="93"/>
      <c r="L29" s="93"/>
      <c r="M29" s="93"/>
      <c r="N29" s="271"/>
      <c r="O29" s="17"/>
      <c r="P29" s="23"/>
    </row>
    <row r="30" spans="1:16" ht="21.75" customHeight="1" x14ac:dyDescent="0.25">
      <c r="A30" s="369">
        <v>14.4</v>
      </c>
      <c r="B30" s="390" t="s">
        <v>247</v>
      </c>
      <c r="C30" s="389">
        <v>49562</v>
      </c>
      <c r="D30" s="372">
        <v>45086</v>
      </c>
      <c r="E30" s="389">
        <v>556793</v>
      </c>
      <c r="F30" s="373">
        <v>591442</v>
      </c>
      <c r="G30" s="17"/>
      <c r="H30" s="194"/>
      <c r="I30" s="374">
        <f t="shared" si="0"/>
        <v>14.4</v>
      </c>
      <c r="J30" s="272" t="str">
        <f t="shared" si="1"/>
        <v>PACKAGING CARTONS, BOXES ETC.</v>
      </c>
      <c r="K30" s="58"/>
      <c r="L30" s="58"/>
      <c r="M30" s="58"/>
      <c r="N30" s="239"/>
      <c r="O30" s="17"/>
      <c r="P30" s="23"/>
    </row>
    <row r="31" spans="1:16" ht="21.75" customHeight="1" x14ac:dyDescent="0.25">
      <c r="A31" s="391">
        <v>14.5</v>
      </c>
      <c r="B31" s="392" t="s">
        <v>248</v>
      </c>
      <c r="C31" s="389">
        <v>130175</v>
      </c>
      <c r="D31" s="372">
        <v>113136</v>
      </c>
      <c r="E31" s="389">
        <v>239933</v>
      </c>
      <c r="F31" s="373">
        <v>230828</v>
      </c>
      <c r="G31" s="17"/>
      <c r="H31" s="194"/>
      <c r="I31" s="374">
        <f t="shared" si="0"/>
        <v>14.5</v>
      </c>
      <c r="J31" s="393" t="str">
        <f t="shared" si="1"/>
        <v>OTHER ARTICLES OF PAPER AND PAPERBOARD, READY FOR USE</v>
      </c>
      <c r="K31" s="394" t="s">
        <v>249</v>
      </c>
      <c r="L31" s="264"/>
      <c r="M31" s="394" t="s">
        <v>249</v>
      </c>
      <c r="N31" s="284"/>
      <c r="O31" s="17"/>
      <c r="P31" s="23"/>
    </row>
    <row r="32" spans="1:16" ht="21.75" customHeight="1" x14ac:dyDescent="0.25">
      <c r="A32" s="377" t="s">
        <v>250</v>
      </c>
      <c r="B32" s="370" t="s">
        <v>251</v>
      </c>
      <c r="C32" s="371">
        <v>36526</v>
      </c>
      <c r="D32" s="372">
        <v>38788</v>
      </c>
      <c r="E32" s="389">
        <v>39858</v>
      </c>
      <c r="F32" s="373">
        <v>35181</v>
      </c>
      <c r="G32" s="17"/>
      <c r="H32" s="194"/>
      <c r="I32" s="85" t="str">
        <f t="shared" si="0"/>
        <v>14.5.1</v>
      </c>
      <c r="J32" s="263" t="str">
        <f t="shared" si="1"/>
        <v>of which: PRINTING AND WRITING PAPER, READY FOR USE</v>
      </c>
      <c r="K32" s="93"/>
      <c r="L32" s="93"/>
      <c r="M32" s="93"/>
      <c r="N32" s="271"/>
      <c r="O32" s="17"/>
      <c r="P32" s="23"/>
    </row>
    <row r="33" spans="1:16" ht="21.75" customHeight="1" x14ac:dyDescent="0.25">
      <c r="A33" s="377" t="s">
        <v>252</v>
      </c>
      <c r="B33" s="370" t="s">
        <v>253</v>
      </c>
      <c r="C33" s="389">
        <v>2276</v>
      </c>
      <c r="D33" s="372">
        <v>3949</v>
      </c>
      <c r="E33" s="389">
        <v>5455</v>
      </c>
      <c r="F33" s="373">
        <v>6264</v>
      </c>
      <c r="G33" s="17"/>
      <c r="H33" s="194"/>
      <c r="I33" s="85" t="str">
        <f t="shared" si="0"/>
        <v>14.5.2</v>
      </c>
      <c r="J33" s="263" t="str">
        <f t="shared" si="1"/>
        <v>of which: ARTICLES, MOULDED OR PRESSED FROM PULP</v>
      </c>
      <c r="K33" s="93"/>
      <c r="L33" s="93"/>
      <c r="M33" s="93"/>
      <c r="N33" s="271"/>
      <c r="O33" s="17"/>
      <c r="P33" s="23"/>
    </row>
    <row r="34" spans="1:16" ht="21.75" customHeight="1" x14ac:dyDescent="0.25">
      <c r="A34" s="395" t="s">
        <v>254</v>
      </c>
      <c r="B34" s="396" t="s">
        <v>255</v>
      </c>
      <c r="C34" s="397">
        <v>8557</v>
      </c>
      <c r="D34" s="398">
        <v>11421</v>
      </c>
      <c r="E34" s="397">
        <v>1058</v>
      </c>
      <c r="F34" s="399">
        <v>804</v>
      </c>
      <c r="G34" s="17"/>
      <c r="H34" s="194"/>
      <c r="I34" s="137" t="str">
        <f t="shared" si="0"/>
        <v>14.5.3</v>
      </c>
      <c r="J34" s="317" t="str">
        <f t="shared" si="1"/>
        <v>of which: FILTER PAPER AND PAPERBOARD, READY FOR USE</v>
      </c>
      <c r="K34" s="318"/>
      <c r="L34" s="318"/>
      <c r="M34" s="318"/>
      <c r="N34" s="319"/>
      <c r="O34" s="17"/>
      <c r="P34" s="23"/>
    </row>
    <row r="35" spans="1:16" ht="15" customHeight="1" x14ac:dyDescent="0.25">
      <c r="A35" s="400"/>
      <c r="B35" s="401"/>
      <c r="C35" s="401"/>
      <c r="D35" s="145"/>
      <c r="E35" s="145"/>
      <c r="F35" s="145"/>
      <c r="G35" s="22"/>
      <c r="H35" s="22"/>
      <c r="I35" s="402" t="s">
        <v>7</v>
      </c>
      <c r="J35" s="145"/>
      <c r="K35" s="145"/>
      <c r="L35" s="145"/>
      <c r="M35" s="145"/>
      <c r="N35" s="145"/>
      <c r="O35" s="22"/>
      <c r="P35" s="23"/>
    </row>
    <row r="36" spans="1:16" ht="12.75" customHeight="1" x14ac:dyDescent="0.2">
      <c r="A36" s="153"/>
      <c r="B36" s="22"/>
      <c r="C36" s="22"/>
      <c r="D36" s="22"/>
      <c r="E36" s="22"/>
      <c r="F36" s="22"/>
      <c r="G36" s="22"/>
      <c r="H36" s="22"/>
      <c r="I36" s="22"/>
      <c r="J36" s="22"/>
      <c r="K36" s="22"/>
      <c r="L36" s="22"/>
      <c r="M36" s="22"/>
      <c r="N36" s="22"/>
      <c r="O36" s="22"/>
      <c r="P36" s="23"/>
    </row>
    <row r="37" spans="1:16" ht="12.75" customHeight="1" x14ac:dyDescent="0.2">
      <c r="A37" s="153"/>
      <c r="B37" s="22"/>
      <c r="C37" s="22"/>
      <c r="D37" s="22"/>
      <c r="E37" s="22"/>
      <c r="F37" s="22"/>
      <c r="G37" s="22"/>
      <c r="H37" s="22"/>
      <c r="I37" s="22"/>
      <c r="J37" s="22"/>
      <c r="K37" s="22"/>
      <c r="L37" s="22"/>
      <c r="M37" s="22"/>
      <c r="N37" s="22"/>
      <c r="O37" s="22"/>
      <c r="P37" s="23"/>
    </row>
    <row r="38" spans="1:16" ht="12.75" customHeight="1" x14ac:dyDescent="0.2">
      <c r="A38" s="153"/>
      <c r="B38" s="22"/>
      <c r="C38" s="22"/>
      <c r="D38" s="22"/>
      <c r="E38" s="22"/>
      <c r="F38" s="22"/>
      <c r="G38" s="22"/>
      <c r="H38" s="22"/>
      <c r="I38" s="22"/>
      <c r="J38" s="22"/>
      <c r="K38" s="22"/>
      <c r="L38" s="22"/>
      <c r="M38" s="22"/>
      <c r="N38" s="22"/>
      <c r="O38" s="22"/>
      <c r="P38" s="23"/>
    </row>
    <row r="39" spans="1:16" ht="12.75" customHeight="1" x14ac:dyDescent="0.2">
      <c r="A39" s="153"/>
      <c r="B39" s="22"/>
      <c r="C39" s="22"/>
      <c r="D39" s="22"/>
      <c r="E39" s="22"/>
      <c r="F39" s="22"/>
      <c r="G39" s="22"/>
      <c r="H39" s="22"/>
      <c r="I39" s="22"/>
      <c r="J39" s="22"/>
      <c r="K39" s="22"/>
      <c r="L39" s="22"/>
      <c r="M39" s="22"/>
      <c r="N39" s="22"/>
      <c r="O39" s="22"/>
      <c r="P39" s="23"/>
    </row>
    <row r="40" spans="1:16" ht="12.75" customHeight="1" x14ac:dyDescent="0.2">
      <c r="A40" s="153"/>
      <c r="B40" s="22"/>
      <c r="C40" s="22"/>
      <c r="D40" s="22"/>
      <c r="E40" s="22"/>
      <c r="F40" s="22"/>
      <c r="G40" s="22"/>
      <c r="H40" s="22"/>
      <c r="I40" s="22"/>
      <c r="J40" s="22"/>
      <c r="K40" s="22"/>
      <c r="L40" s="22"/>
      <c r="M40" s="22"/>
      <c r="N40" s="22"/>
      <c r="O40" s="22"/>
      <c r="P40" s="23"/>
    </row>
    <row r="41" spans="1:16" ht="12.75" customHeight="1" x14ac:dyDescent="0.2">
      <c r="A41" s="153"/>
      <c r="B41" s="22"/>
      <c r="C41" s="22"/>
      <c r="D41" s="22"/>
      <c r="E41" s="22"/>
      <c r="F41" s="22"/>
      <c r="G41" s="22"/>
      <c r="H41" s="22"/>
      <c r="I41" s="22"/>
      <c r="J41" s="22"/>
      <c r="K41" s="22"/>
      <c r="L41" s="22"/>
      <c r="M41" s="22"/>
      <c r="N41" s="22"/>
      <c r="O41" s="22"/>
      <c r="P41" s="23"/>
    </row>
    <row r="42" spans="1:16" ht="12.75" customHeight="1" x14ac:dyDescent="0.2">
      <c r="A42" s="153"/>
      <c r="B42" s="22"/>
      <c r="C42" s="22"/>
      <c r="D42" s="22"/>
      <c r="E42" s="22"/>
      <c r="F42" s="22"/>
      <c r="G42" s="22"/>
      <c r="H42" s="22"/>
      <c r="I42" s="22"/>
      <c r="J42" s="22"/>
      <c r="K42" s="22"/>
      <c r="L42" s="22"/>
      <c r="M42" s="22"/>
      <c r="N42" s="22"/>
      <c r="O42" s="22"/>
      <c r="P42" s="23"/>
    </row>
    <row r="43" spans="1:16" ht="12.75" customHeight="1" x14ac:dyDescent="0.2">
      <c r="A43" s="153"/>
      <c r="B43" s="22"/>
      <c r="C43" s="22"/>
      <c r="D43" s="22"/>
      <c r="E43" s="22"/>
      <c r="F43" s="22"/>
      <c r="G43" s="22"/>
      <c r="H43" s="22"/>
      <c r="I43" s="22"/>
      <c r="J43" s="22"/>
      <c r="K43" s="22"/>
      <c r="L43" s="22"/>
      <c r="M43" s="22"/>
      <c r="N43" s="22"/>
      <c r="O43" s="22"/>
      <c r="P43" s="23"/>
    </row>
    <row r="44" spans="1:16" ht="12.75" customHeight="1" x14ac:dyDescent="0.2">
      <c r="A44" s="153"/>
      <c r="B44" s="22"/>
      <c r="C44" s="22"/>
      <c r="D44" s="22"/>
      <c r="E44" s="22"/>
      <c r="F44" s="22"/>
      <c r="G44" s="22"/>
      <c r="H44" s="22"/>
      <c r="I44" s="22"/>
      <c r="J44" s="22"/>
      <c r="K44" s="22"/>
      <c r="L44" s="22"/>
      <c r="M44" s="22"/>
      <c r="N44" s="22"/>
      <c r="O44" s="22"/>
      <c r="P44" s="23"/>
    </row>
    <row r="45" spans="1:16" ht="12.75" customHeight="1" x14ac:dyDescent="0.2">
      <c r="A45" s="153"/>
      <c r="B45" s="22"/>
      <c r="C45" s="22"/>
      <c r="D45" s="22"/>
      <c r="E45" s="22"/>
      <c r="F45" s="22"/>
      <c r="G45" s="22"/>
      <c r="H45" s="22"/>
      <c r="I45" s="22"/>
      <c r="J45" s="22"/>
      <c r="K45" s="22"/>
      <c r="L45" s="22"/>
      <c r="M45" s="22"/>
      <c r="N45" s="22"/>
      <c r="O45" s="22"/>
      <c r="P45" s="23"/>
    </row>
    <row r="46" spans="1:16" ht="12.75" customHeight="1" x14ac:dyDescent="0.15">
      <c r="A46" s="149"/>
      <c r="B46" s="22"/>
      <c r="C46" s="22"/>
      <c r="D46" s="22"/>
      <c r="E46" s="22"/>
      <c r="F46" s="22"/>
      <c r="G46" s="22"/>
      <c r="H46" s="22"/>
      <c r="I46" s="22"/>
      <c r="J46" s="22"/>
      <c r="K46" s="22"/>
      <c r="L46" s="22"/>
      <c r="M46" s="22"/>
      <c r="N46" s="22"/>
      <c r="O46" s="22"/>
      <c r="P46" s="23"/>
    </row>
    <row r="47" spans="1:16" ht="12.75" customHeight="1" x14ac:dyDescent="0.15">
      <c r="A47" s="149"/>
      <c r="B47" s="22"/>
      <c r="C47" s="22"/>
      <c r="D47" s="22"/>
      <c r="E47" s="22"/>
      <c r="F47" s="22"/>
      <c r="G47" s="22"/>
      <c r="H47" s="22"/>
      <c r="I47" s="22"/>
      <c r="J47" s="22"/>
      <c r="K47" s="22"/>
      <c r="L47" s="22"/>
      <c r="M47" s="22"/>
      <c r="N47" s="22"/>
      <c r="O47" s="22"/>
      <c r="P47" s="23"/>
    </row>
    <row r="48" spans="1:16" ht="12.75" customHeight="1" x14ac:dyDescent="0.15">
      <c r="A48" s="149"/>
      <c r="B48" s="22"/>
      <c r="C48" s="22"/>
      <c r="D48" s="22"/>
      <c r="E48" s="22"/>
      <c r="F48" s="22"/>
      <c r="G48" s="22"/>
      <c r="H48" s="22"/>
      <c r="I48" s="22"/>
      <c r="J48" s="22"/>
      <c r="K48" s="22"/>
      <c r="L48" s="22"/>
      <c r="M48" s="22"/>
      <c r="N48" s="22"/>
      <c r="O48" s="22"/>
      <c r="P48" s="23"/>
    </row>
    <row r="49" spans="1:16" ht="12.75" customHeight="1" x14ac:dyDescent="0.15">
      <c r="A49" s="149"/>
      <c r="B49" s="22"/>
      <c r="C49" s="22"/>
      <c r="D49" s="22"/>
      <c r="E49" s="22"/>
      <c r="F49" s="22"/>
      <c r="G49" s="22"/>
      <c r="H49" s="22"/>
      <c r="I49" s="22"/>
      <c r="J49" s="22"/>
      <c r="K49" s="22"/>
      <c r="L49" s="22"/>
      <c r="M49" s="22"/>
      <c r="N49" s="22"/>
      <c r="O49" s="22"/>
      <c r="P49" s="23"/>
    </row>
    <row r="50" spans="1:16" ht="12.75" customHeight="1" x14ac:dyDescent="0.15">
      <c r="A50" s="149"/>
      <c r="B50" s="22"/>
      <c r="C50" s="22"/>
      <c r="D50" s="22"/>
      <c r="E50" s="22"/>
      <c r="F50" s="22"/>
      <c r="G50" s="22"/>
      <c r="H50" s="22"/>
      <c r="I50" s="22"/>
      <c r="J50" s="22"/>
      <c r="K50" s="22"/>
      <c r="L50" s="22"/>
      <c r="M50" s="22"/>
      <c r="N50" s="22"/>
      <c r="O50" s="22"/>
      <c r="P50" s="23"/>
    </row>
    <row r="51" spans="1:16" ht="12.75" customHeight="1" x14ac:dyDescent="0.15">
      <c r="A51" s="149"/>
      <c r="B51" s="22"/>
      <c r="C51" s="22"/>
      <c r="D51" s="22"/>
      <c r="E51" s="22"/>
      <c r="F51" s="22"/>
      <c r="G51" s="22"/>
      <c r="H51" s="22"/>
      <c r="I51" s="22"/>
      <c r="J51" s="22"/>
      <c r="K51" s="22"/>
      <c r="L51" s="22"/>
      <c r="M51" s="22"/>
      <c r="N51" s="22"/>
      <c r="O51" s="22"/>
      <c r="P51" s="23"/>
    </row>
    <row r="52" spans="1:16" ht="12.75" customHeight="1" x14ac:dyDescent="0.15">
      <c r="A52" s="149"/>
      <c r="B52" s="22"/>
      <c r="C52" s="22"/>
      <c r="D52" s="22"/>
      <c r="E52" s="22"/>
      <c r="F52" s="22"/>
      <c r="G52" s="22"/>
      <c r="H52" s="22"/>
      <c r="I52" s="22"/>
      <c r="J52" s="22"/>
      <c r="K52" s="22"/>
      <c r="L52" s="22"/>
      <c r="M52" s="22"/>
      <c r="N52" s="22"/>
      <c r="O52" s="22"/>
      <c r="P52" s="23"/>
    </row>
    <row r="53" spans="1:16" ht="12.75" customHeight="1" x14ac:dyDescent="0.15">
      <c r="A53" s="149"/>
      <c r="B53" s="22"/>
      <c r="C53" s="22"/>
      <c r="D53" s="22"/>
      <c r="E53" s="22"/>
      <c r="F53" s="22"/>
      <c r="G53" s="22"/>
      <c r="H53" s="22"/>
      <c r="I53" s="22"/>
      <c r="J53" s="22"/>
      <c r="K53" s="22"/>
      <c r="L53" s="22"/>
      <c r="M53" s="22"/>
      <c r="N53" s="22"/>
      <c r="O53" s="22"/>
      <c r="P53" s="23"/>
    </row>
    <row r="54" spans="1:16" ht="12.75" customHeight="1" x14ac:dyDescent="0.15">
      <c r="A54" s="149"/>
      <c r="B54" s="22"/>
      <c r="C54" s="22"/>
      <c r="D54" s="22"/>
      <c r="E54" s="22"/>
      <c r="F54" s="22"/>
      <c r="G54" s="22"/>
      <c r="H54" s="22"/>
      <c r="I54" s="22"/>
      <c r="J54" s="22"/>
      <c r="K54" s="22"/>
      <c r="L54" s="22"/>
      <c r="M54" s="22"/>
      <c r="N54" s="22"/>
      <c r="O54" s="22"/>
      <c r="P54" s="23"/>
    </row>
    <row r="55" spans="1:16" ht="12.75" customHeight="1" x14ac:dyDescent="0.15">
      <c r="A55" s="149"/>
      <c r="B55" s="22"/>
      <c r="C55" s="22"/>
      <c r="D55" s="22"/>
      <c r="E55" s="22"/>
      <c r="F55" s="22"/>
      <c r="G55" s="22"/>
      <c r="H55" s="22"/>
      <c r="I55" s="22"/>
      <c r="J55" s="22"/>
      <c r="K55" s="22"/>
      <c r="L55" s="22"/>
      <c r="M55" s="22"/>
      <c r="N55" s="22"/>
      <c r="O55" s="22"/>
      <c r="P55" s="23"/>
    </row>
    <row r="56" spans="1:16" ht="12.75" customHeight="1" x14ac:dyDescent="0.15">
      <c r="A56" s="149"/>
      <c r="B56" s="22"/>
      <c r="C56" s="22"/>
      <c r="D56" s="22"/>
      <c r="E56" s="22"/>
      <c r="F56" s="22"/>
      <c r="G56" s="22"/>
      <c r="H56" s="22"/>
      <c r="I56" s="22"/>
      <c r="J56" s="22"/>
      <c r="K56" s="22"/>
      <c r="L56" s="22"/>
      <c r="M56" s="22"/>
      <c r="N56" s="22"/>
      <c r="O56" s="22"/>
      <c r="P56" s="23"/>
    </row>
    <row r="57" spans="1:16" ht="12.75" customHeight="1" x14ac:dyDescent="0.15">
      <c r="A57" s="149"/>
      <c r="B57" s="22"/>
      <c r="C57" s="22"/>
      <c r="D57" s="22"/>
      <c r="E57" s="22"/>
      <c r="F57" s="22"/>
      <c r="G57" s="22"/>
      <c r="H57" s="22"/>
      <c r="I57" s="22"/>
      <c r="J57" s="22"/>
      <c r="K57" s="22"/>
      <c r="L57" s="22"/>
      <c r="M57" s="22"/>
      <c r="N57" s="22"/>
      <c r="O57" s="22"/>
      <c r="P57" s="23"/>
    </row>
    <row r="58" spans="1:16" ht="12.75" customHeight="1" x14ac:dyDescent="0.15">
      <c r="A58" s="149"/>
      <c r="B58" s="22"/>
      <c r="C58" s="22"/>
      <c r="D58" s="22"/>
      <c r="E58" s="22"/>
      <c r="F58" s="22"/>
      <c r="G58" s="22"/>
      <c r="H58" s="22"/>
      <c r="I58" s="22"/>
      <c r="J58" s="22"/>
      <c r="K58" s="22"/>
      <c r="L58" s="22"/>
      <c r="M58" s="22"/>
      <c r="N58" s="22"/>
      <c r="O58" s="22"/>
      <c r="P58" s="23"/>
    </row>
    <row r="59" spans="1:16" ht="12.75" customHeight="1" x14ac:dyDescent="0.15">
      <c r="A59" s="149"/>
      <c r="B59" s="22"/>
      <c r="C59" s="22"/>
      <c r="D59" s="22"/>
      <c r="E59" s="22"/>
      <c r="F59" s="22"/>
      <c r="G59" s="22"/>
      <c r="H59" s="22"/>
      <c r="I59" s="22"/>
      <c r="J59" s="22"/>
      <c r="K59" s="22"/>
      <c r="L59" s="22"/>
      <c r="M59" s="22"/>
      <c r="N59" s="22"/>
      <c r="O59" s="22"/>
      <c r="P59" s="23"/>
    </row>
    <row r="60" spans="1:16" ht="12.75" customHeight="1" x14ac:dyDescent="0.15">
      <c r="A60" s="149"/>
      <c r="B60" s="22"/>
      <c r="C60" s="22"/>
      <c r="D60" s="22"/>
      <c r="E60" s="22"/>
      <c r="F60" s="22"/>
      <c r="G60" s="22"/>
      <c r="H60" s="22"/>
      <c r="I60" s="22"/>
      <c r="J60" s="22"/>
      <c r="K60" s="22"/>
      <c r="L60" s="22"/>
      <c r="M60" s="22"/>
      <c r="N60" s="22"/>
      <c r="O60" s="22"/>
      <c r="P60" s="23"/>
    </row>
    <row r="61" spans="1:16" ht="12.75" customHeight="1" x14ac:dyDescent="0.15">
      <c r="A61" s="149"/>
      <c r="B61" s="22"/>
      <c r="C61" s="22"/>
      <c r="D61" s="22"/>
      <c r="E61" s="22"/>
      <c r="F61" s="22"/>
      <c r="G61" s="22"/>
      <c r="H61" s="22"/>
      <c r="I61" s="22"/>
      <c r="J61" s="22"/>
      <c r="K61" s="22"/>
      <c r="L61" s="22"/>
      <c r="M61" s="22"/>
      <c r="N61" s="22"/>
      <c r="O61" s="22"/>
      <c r="P61" s="23"/>
    </row>
    <row r="62" spans="1:16" ht="12.75" customHeight="1" x14ac:dyDescent="0.15">
      <c r="A62" s="149"/>
      <c r="B62" s="22"/>
      <c r="C62" s="22"/>
      <c r="D62" s="22"/>
      <c r="E62" s="22"/>
      <c r="F62" s="22"/>
      <c r="G62" s="22"/>
      <c r="H62" s="22"/>
      <c r="I62" s="22"/>
      <c r="J62" s="22"/>
      <c r="K62" s="22"/>
      <c r="L62" s="22"/>
      <c r="M62" s="22"/>
      <c r="N62" s="22"/>
      <c r="O62" s="22"/>
      <c r="P62" s="23"/>
    </row>
    <row r="63" spans="1:16" ht="12.75" customHeight="1" x14ac:dyDescent="0.15">
      <c r="A63" s="149"/>
      <c r="B63" s="22"/>
      <c r="C63" s="22"/>
      <c r="D63" s="22"/>
      <c r="E63" s="22"/>
      <c r="F63" s="22"/>
      <c r="G63" s="22"/>
      <c r="H63" s="22"/>
      <c r="I63" s="22"/>
      <c r="J63" s="22"/>
      <c r="K63" s="22"/>
      <c r="L63" s="22"/>
      <c r="M63" s="22"/>
      <c r="N63" s="22"/>
      <c r="O63" s="22"/>
      <c r="P63" s="23"/>
    </row>
    <row r="64" spans="1:16" ht="12.75" customHeight="1" x14ac:dyDescent="0.15">
      <c r="A64" s="149"/>
      <c r="B64" s="22"/>
      <c r="C64" s="22"/>
      <c r="D64" s="22"/>
      <c r="E64" s="22"/>
      <c r="F64" s="22"/>
      <c r="G64" s="22"/>
      <c r="H64" s="22"/>
      <c r="I64" s="22"/>
      <c r="J64" s="22"/>
      <c r="K64" s="22"/>
      <c r="L64" s="22"/>
      <c r="M64" s="22"/>
      <c r="N64" s="22"/>
      <c r="O64" s="22"/>
      <c r="P64" s="23"/>
    </row>
    <row r="65" spans="1:16" ht="12.75" customHeight="1" x14ac:dyDescent="0.2">
      <c r="A65" s="159"/>
      <c r="B65" s="160"/>
      <c r="C65" s="160"/>
      <c r="D65" s="160"/>
      <c r="E65" s="160"/>
      <c r="F65" s="160"/>
      <c r="G65" s="160"/>
      <c r="H65" s="160"/>
      <c r="I65" s="160"/>
      <c r="J65" s="160"/>
      <c r="K65" s="160"/>
      <c r="L65" s="160"/>
      <c r="M65" s="403" t="s">
        <v>7</v>
      </c>
      <c r="N65" s="403" t="s">
        <v>7</v>
      </c>
      <c r="O65" s="403" t="s">
        <v>7</v>
      </c>
      <c r="P65" s="404" t="s">
        <v>7</v>
      </c>
    </row>
  </sheetData>
  <mergeCells count="13">
    <mergeCell ref="B6:C7"/>
    <mergeCell ref="B8:C8"/>
    <mergeCell ref="B9:C9"/>
    <mergeCell ref="B15:F15"/>
    <mergeCell ref="J15:N15"/>
    <mergeCell ref="J26:N26"/>
    <mergeCell ref="M13:N13"/>
    <mergeCell ref="K11:L11"/>
    <mergeCell ref="C13:D13"/>
    <mergeCell ref="E13:F13"/>
    <mergeCell ref="K13:L13"/>
    <mergeCell ref="I10:J11"/>
    <mergeCell ref="B26:F26"/>
  </mergeCells>
  <pageMargins left="0" right="0" top="0.39370100000000002" bottom="0.39370100000000002" header="0.51181100000000002" footer="0.51181100000000002"/>
  <pageSetup scale="78" orientation="landscape"/>
  <headerFooter>
    <oddFooter>&amp;C&amp;"Helvetica,Regular"&amp;12&amp;K000000&amp;P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45"/>
  <sheetViews>
    <sheetView showGridLines="0" workbookViewId="0"/>
  </sheetViews>
  <sheetFormatPr defaultColWidth="8.875" defaultRowHeight="13.5" customHeight="1" x14ac:dyDescent="0.15"/>
  <cols>
    <col min="1" max="1" width="9.875" style="405" customWidth="1"/>
    <col min="2" max="2" width="29" style="405" customWidth="1"/>
    <col min="3" max="3" width="14.625" style="405" customWidth="1"/>
    <col min="4" max="4" width="54.625" style="405" customWidth="1"/>
    <col min="5" max="5" width="11.625" style="405" customWidth="1"/>
    <col min="6" max="13" width="15.125" style="405" customWidth="1"/>
    <col min="14" max="19" width="1.625" style="405" customWidth="1"/>
    <col min="20" max="23" width="2.375" style="405" customWidth="1"/>
    <col min="24" max="24" width="1.875" style="405" customWidth="1"/>
    <col min="25" max="25" width="13.375" style="405" customWidth="1"/>
    <col min="26" max="26" width="5.625" style="405" customWidth="1"/>
    <col min="27" max="27" width="13.375" style="405" customWidth="1"/>
    <col min="28" max="28" width="16.625" style="405" customWidth="1"/>
    <col min="29" max="29" width="14.625" style="405" customWidth="1"/>
    <col min="30" max="30" width="69.875" style="405" customWidth="1"/>
    <col min="31" max="31" width="10.875" style="405" customWidth="1"/>
    <col min="32" max="38" width="13.375" style="405" customWidth="1"/>
    <col min="39" max="39" width="19" style="405" customWidth="1"/>
    <col min="40" max="40" width="8.875" style="405" customWidth="1"/>
    <col min="41" max="16384" width="8.875" style="405"/>
  </cols>
  <sheetData>
    <row r="1" spans="1:39" ht="16.5" customHeight="1" x14ac:dyDescent="0.25">
      <c r="A1" s="406" t="s">
        <v>7</v>
      </c>
      <c r="B1" s="407"/>
      <c r="C1" s="408" t="s">
        <v>7</v>
      </c>
      <c r="D1" s="409"/>
      <c r="E1" s="409"/>
      <c r="F1" s="409"/>
      <c r="G1" s="409"/>
      <c r="H1" s="409"/>
      <c r="I1" s="409"/>
      <c r="J1" s="409"/>
      <c r="K1" s="409"/>
      <c r="L1" s="409"/>
      <c r="M1" s="409"/>
      <c r="N1" s="410"/>
      <c r="O1" s="410"/>
      <c r="P1" s="410"/>
      <c r="Q1" s="410"/>
      <c r="R1" s="410"/>
      <c r="S1" s="410"/>
      <c r="T1" s="410"/>
      <c r="U1" s="410"/>
      <c r="V1" s="410"/>
      <c r="W1" s="410"/>
      <c r="X1" s="410"/>
      <c r="Y1" s="410"/>
      <c r="Z1" s="410"/>
      <c r="AA1" s="410"/>
      <c r="AB1" s="410"/>
      <c r="AC1" s="410"/>
      <c r="AD1" s="410"/>
      <c r="AE1" s="410"/>
      <c r="AF1" s="410"/>
      <c r="AG1" s="410"/>
      <c r="AH1" s="410"/>
      <c r="AI1" s="410"/>
      <c r="AJ1" s="410"/>
      <c r="AK1" s="410"/>
      <c r="AL1" s="410"/>
      <c r="AM1" s="411"/>
    </row>
    <row r="2" spans="1:39" ht="17.100000000000001" customHeight="1" x14ac:dyDescent="0.25">
      <c r="A2" s="412" t="s">
        <v>7</v>
      </c>
      <c r="B2" s="413"/>
      <c r="C2" s="413"/>
      <c r="D2" s="414"/>
      <c r="E2" s="414"/>
      <c r="F2" s="414"/>
      <c r="G2" s="415"/>
      <c r="H2" s="333" t="s">
        <v>257</v>
      </c>
      <c r="I2" s="1039" t="s">
        <v>7</v>
      </c>
      <c r="J2" s="1040"/>
      <c r="K2" s="10" t="s">
        <v>9</v>
      </c>
      <c r="L2" s="1041"/>
      <c r="M2" s="1042"/>
      <c r="N2" s="416"/>
      <c r="O2" s="417"/>
      <c r="P2" s="417"/>
      <c r="Q2" s="417"/>
      <c r="R2" s="417"/>
      <c r="S2" s="417"/>
      <c r="T2" s="417"/>
      <c r="U2" s="417"/>
      <c r="V2" s="417"/>
      <c r="W2" s="417"/>
      <c r="X2" s="417"/>
      <c r="Y2" s="417"/>
      <c r="Z2" s="417"/>
      <c r="AA2" s="417"/>
      <c r="AB2" s="417"/>
      <c r="AC2" s="417"/>
      <c r="AD2" s="418" t="s">
        <v>7</v>
      </c>
      <c r="AE2" s="417"/>
      <c r="AF2" s="419"/>
      <c r="AG2" s="417"/>
      <c r="AH2" s="417"/>
      <c r="AI2" s="417"/>
      <c r="AJ2" s="417"/>
      <c r="AK2" s="417"/>
      <c r="AL2" s="417"/>
      <c r="AM2" s="420"/>
    </row>
    <row r="3" spans="1:39" ht="17.100000000000001" customHeight="1" x14ac:dyDescent="0.25">
      <c r="A3" s="421"/>
      <c r="B3" s="422" t="s">
        <v>7</v>
      </c>
      <c r="C3" s="423"/>
      <c r="D3" s="417"/>
      <c r="E3" s="417"/>
      <c r="F3" s="417"/>
      <c r="G3" s="424"/>
      <c r="H3" s="1043" t="s">
        <v>10</v>
      </c>
      <c r="I3" s="1044"/>
      <c r="J3" s="1044"/>
      <c r="K3" s="425"/>
      <c r="L3" s="425"/>
      <c r="M3" s="426"/>
      <c r="N3" s="416"/>
      <c r="O3" s="417"/>
      <c r="P3" s="417"/>
      <c r="Q3" s="417"/>
      <c r="R3" s="417"/>
      <c r="S3" s="417"/>
      <c r="T3" s="417"/>
      <c r="U3" s="417"/>
      <c r="V3" s="417"/>
      <c r="W3" s="417"/>
      <c r="X3" s="417"/>
      <c r="Y3" s="417"/>
      <c r="Z3" s="417"/>
      <c r="AA3" s="417"/>
      <c r="AB3" s="417"/>
      <c r="AC3" s="417"/>
      <c r="AD3" s="417"/>
      <c r="AE3" s="417"/>
      <c r="AF3" s="419"/>
      <c r="AG3" s="417"/>
      <c r="AH3" s="417"/>
      <c r="AI3" s="417"/>
      <c r="AJ3" s="417"/>
      <c r="AK3" s="417"/>
      <c r="AL3" s="417"/>
      <c r="AM3" s="420"/>
    </row>
    <row r="4" spans="1:39" ht="17.100000000000001" customHeight="1" x14ac:dyDescent="0.25">
      <c r="A4" s="421"/>
      <c r="B4" s="422" t="s">
        <v>7</v>
      </c>
      <c r="C4" s="423"/>
      <c r="D4" s="417"/>
      <c r="E4" s="417"/>
      <c r="F4" s="417"/>
      <c r="G4" s="424"/>
      <c r="H4" s="1043" t="s">
        <v>7</v>
      </c>
      <c r="I4" s="1044"/>
      <c r="J4" s="1044"/>
      <c r="K4" s="1044"/>
      <c r="L4" s="1044"/>
      <c r="M4" s="1045"/>
      <c r="N4" s="416"/>
      <c r="O4" s="417"/>
      <c r="P4" s="417"/>
      <c r="Q4" s="417"/>
      <c r="R4" s="417"/>
      <c r="S4" s="417"/>
      <c r="T4" s="417"/>
      <c r="U4" s="417"/>
      <c r="V4" s="417"/>
      <c r="W4" s="417"/>
      <c r="X4" s="417"/>
      <c r="Y4" s="417"/>
      <c r="Z4" s="417"/>
      <c r="AA4" s="417"/>
      <c r="AB4" s="417"/>
      <c r="AC4" s="417"/>
      <c r="AD4" s="417"/>
      <c r="AE4" s="417"/>
      <c r="AF4" s="419"/>
      <c r="AG4" s="417"/>
      <c r="AH4" s="417"/>
      <c r="AI4" s="417"/>
      <c r="AJ4" s="417"/>
      <c r="AK4" s="417"/>
      <c r="AL4" s="417"/>
      <c r="AM4" s="420"/>
    </row>
    <row r="5" spans="1:39" ht="17.100000000000001" customHeight="1" x14ac:dyDescent="0.25">
      <c r="A5" s="421"/>
      <c r="B5" s="423"/>
      <c r="C5" s="423"/>
      <c r="D5" s="1048" t="s">
        <v>258</v>
      </c>
      <c r="E5" s="1049"/>
      <c r="F5" s="1049"/>
      <c r="G5" s="1050"/>
      <c r="H5" s="1043" t="s">
        <v>11</v>
      </c>
      <c r="I5" s="1044"/>
      <c r="J5" s="425"/>
      <c r="K5" s="425"/>
      <c r="L5" s="425"/>
      <c r="M5" s="426"/>
      <c r="N5" s="416"/>
      <c r="O5" s="417"/>
      <c r="P5" s="417"/>
      <c r="Q5" s="417"/>
      <c r="R5" s="417"/>
      <c r="S5" s="417"/>
      <c r="T5" s="417"/>
      <c r="U5" s="417"/>
      <c r="V5" s="417"/>
      <c r="W5" s="417"/>
      <c r="X5" s="417"/>
      <c r="Y5" s="417"/>
      <c r="Z5" s="417"/>
      <c r="AA5" s="417"/>
      <c r="AB5" s="417"/>
      <c r="AC5" s="417"/>
      <c r="AD5" s="418" t="s">
        <v>259</v>
      </c>
      <c r="AE5" s="417"/>
      <c r="AF5" s="427" t="s">
        <v>260</v>
      </c>
      <c r="AG5" s="417"/>
      <c r="AH5" s="417"/>
      <c r="AI5" s="417"/>
      <c r="AJ5" s="417"/>
      <c r="AK5" s="417"/>
      <c r="AL5" s="417"/>
      <c r="AM5" s="420"/>
    </row>
    <row r="6" spans="1:39" ht="17.100000000000001" customHeight="1" x14ac:dyDescent="0.25">
      <c r="A6" s="421"/>
      <c r="B6" s="428" t="s">
        <v>7</v>
      </c>
      <c r="C6" s="429"/>
      <c r="D6" s="1049"/>
      <c r="E6" s="1049"/>
      <c r="F6" s="1049"/>
      <c r="G6" s="1050"/>
      <c r="H6" s="1043" t="s">
        <v>7</v>
      </c>
      <c r="I6" s="1044"/>
      <c r="J6" s="1044"/>
      <c r="K6" s="1044"/>
      <c r="L6" s="1044"/>
      <c r="M6" s="1045"/>
      <c r="N6" s="416"/>
      <c r="O6" s="417"/>
      <c r="P6" s="417"/>
      <c r="Q6" s="417"/>
      <c r="R6" s="417"/>
      <c r="S6" s="417"/>
      <c r="T6" s="417"/>
      <c r="U6" s="417"/>
      <c r="V6" s="417"/>
      <c r="W6" s="417"/>
      <c r="X6" s="417"/>
      <c r="Y6" s="417"/>
      <c r="Z6" s="417"/>
      <c r="AA6" s="417"/>
      <c r="AB6" s="417"/>
      <c r="AC6" s="417"/>
      <c r="AD6" s="417"/>
      <c r="AE6" s="417"/>
      <c r="AF6" s="427" t="s">
        <v>261</v>
      </c>
      <c r="AG6" s="417"/>
      <c r="AH6" s="417"/>
      <c r="AI6" s="417"/>
      <c r="AJ6" s="417"/>
      <c r="AK6" s="417"/>
      <c r="AL6" s="417"/>
      <c r="AM6" s="420"/>
    </row>
    <row r="7" spans="1:39" ht="17.100000000000001" customHeight="1" x14ac:dyDescent="0.3">
      <c r="A7" s="421"/>
      <c r="B7" s="423"/>
      <c r="C7" s="423"/>
      <c r="D7" s="1053" t="s">
        <v>262</v>
      </c>
      <c r="E7" s="1051"/>
      <c r="F7" s="1051"/>
      <c r="G7" s="1052"/>
      <c r="H7" s="338" t="s">
        <v>15</v>
      </c>
      <c r="I7" s="1057"/>
      <c r="J7" s="1058"/>
      <c r="K7" s="19" t="s">
        <v>16</v>
      </c>
      <c r="L7" s="1057"/>
      <c r="M7" s="1059"/>
      <c r="N7" s="416"/>
      <c r="O7" s="417"/>
      <c r="P7" s="417"/>
      <c r="Q7" s="417"/>
      <c r="R7" s="417"/>
      <c r="S7" s="417"/>
      <c r="T7" s="417"/>
      <c r="U7" s="417"/>
      <c r="V7" s="417"/>
      <c r="W7" s="417"/>
      <c r="X7" s="417"/>
      <c r="Y7" s="417"/>
      <c r="Z7" s="417"/>
      <c r="AA7" s="417"/>
      <c r="AB7" s="417"/>
      <c r="AC7" s="417"/>
      <c r="AD7" s="417"/>
      <c r="AE7" s="417"/>
      <c r="AF7" s="427" t="s">
        <v>263</v>
      </c>
      <c r="AG7" s="417"/>
      <c r="AH7" s="417"/>
      <c r="AI7" s="417"/>
      <c r="AJ7" s="417"/>
      <c r="AK7" s="417"/>
      <c r="AL7" s="417"/>
      <c r="AM7" s="420"/>
    </row>
    <row r="8" spans="1:39" ht="17.100000000000001" customHeight="1" x14ac:dyDescent="0.3">
      <c r="A8" s="421"/>
      <c r="B8" s="423"/>
      <c r="C8" s="423"/>
      <c r="D8" s="1051"/>
      <c r="E8" s="1051"/>
      <c r="F8" s="1051"/>
      <c r="G8" s="1052"/>
      <c r="H8" s="338" t="s">
        <v>20</v>
      </c>
      <c r="I8" s="425"/>
      <c r="J8" s="425"/>
      <c r="K8" s="425"/>
      <c r="L8" s="425"/>
      <c r="M8" s="426"/>
      <c r="N8" s="416"/>
      <c r="O8" s="417"/>
      <c r="P8" s="417"/>
      <c r="Q8" s="417"/>
      <c r="R8" s="417"/>
      <c r="S8" s="417"/>
      <c r="T8" s="417"/>
      <c r="U8" s="417"/>
      <c r="V8" s="417"/>
      <c r="W8" s="417"/>
      <c r="X8" s="417"/>
      <c r="Y8" s="417"/>
      <c r="Z8" s="417"/>
      <c r="AA8" s="417"/>
      <c r="AB8" s="417"/>
      <c r="AC8" s="417"/>
      <c r="AD8" s="417"/>
      <c r="AE8" s="417"/>
      <c r="AF8" s="430"/>
      <c r="AG8" s="417"/>
      <c r="AH8" s="417"/>
      <c r="AI8" s="417"/>
      <c r="AJ8" s="417"/>
      <c r="AK8" s="417"/>
      <c r="AL8" s="417"/>
      <c r="AM8" s="420"/>
    </row>
    <row r="9" spans="1:39" ht="18" customHeight="1" x14ac:dyDescent="0.3">
      <c r="A9" s="421"/>
      <c r="B9" s="431"/>
      <c r="C9" s="423"/>
      <c r="D9" s="1053" t="s">
        <v>7</v>
      </c>
      <c r="E9" s="1051"/>
      <c r="F9" s="1051"/>
      <c r="G9" s="1051"/>
      <c r="H9" s="1054" t="s">
        <v>7</v>
      </c>
      <c r="I9" s="1055"/>
      <c r="J9" s="1055"/>
      <c r="K9" s="1055"/>
      <c r="L9" s="1055"/>
      <c r="M9" s="1056"/>
      <c r="N9" s="416"/>
      <c r="O9" s="417"/>
      <c r="P9" s="417"/>
      <c r="Q9" s="417"/>
      <c r="R9" s="417"/>
      <c r="S9" s="417"/>
      <c r="T9" s="417"/>
      <c r="U9" s="417"/>
      <c r="V9" s="417"/>
      <c r="W9" s="417"/>
      <c r="X9" s="417"/>
      <c r="Y9" s="417"/>
      <c r="Z9" s="417"/>
      <c r="AA9" s="417"/>
      <c r="AB9" s="417"/>
      <c r="AC9" s="417"/>
      <c r="AD9" s="418" t="s">
        <v>7</v>
      </c>
      <c r="AE9" s="417"/>
      <c r="AF9" s="430"/>
      <c r="AG9" s="417"/>
      <c r="AH9" s="417"/>
      <c r="AI9" s="417"/>
      <c r="AJ9" s="417"/>
      <c r="AK9" s="417"/>
      <c r="AL9" s="417"/>
      <c r="AM9" s="420"/>
    </row>
    <row r="10" spans="1:39" ht="20.25" customHeight="1" x14ac:dyDescent="0.25">
      <c r="A10" s="421"/>
      <c r="B10" s="423"/>
      <c r="C10" s="423"/>
      <c r="D10" s="347" t="s">
        <v>264</v>
      </c>
      <c r="E10" s="1046" t="s">
        <v>265</v>
      </c>
      <c r="F10" s="1047"/>
      <c r="G10" s="432"/>
      <c r="H10" s="433" t="s">
        <v>7</v>
      </c>
      <c r="I10" s="434"/>
      <c r="J10" s="435"/>
      <c r="K10" s="434"/>
      <c r="L10" s="436"/>
      <c r="M10" s="437"/>
      <c r="N10" s="416"/>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20"/>
    </row>
    <row r="11" spans="1:39" ht="15.75" customHeight="1" x14ac:dyDescent="0.25">
      <c r="A11" s="438"/>
      <c r="B11" s="439"/>
      <c r="C11" s="439"/>
      <c r="D11" s="440"/>
      <c r="E11" s="440"/>
      <c r="F11" s="440"/>
      <c r="G11" s="440"/>
      <c r="H11" s="440"/>
      <c r="I11" s="440"/>
      <c r="J11" s="441" t="s">
        <v>7</v>
      </c>
      <c r="K11" s="442"/>
      <c r="L11" s="440"/>
      <c r="M11" s="443"/>
      <c r="N11" s="416"/>
      <c r="O11" s="417"/>
      <c r="P11" s="417"/>
      <c r="Q11" s="417"/>
      <c r="R11" s="417"/>
      <c r="S11" s="417"/>
      <c r="T11" s="417"/>
      <c r="U11" s="417"/>
      <c r="V11" s="417"/>
      <c r="W11" s="417"/>
      <c r="X11" s="417"/>
      <c r="Y11" s="417"/>
      <c r="Z11" s="417"/>
      <c r="AA11" s="440"/>
      <c r="AB11" s="440"/>
      <c r="AC11" s="440"/>
      <c r="AD11" s="440"/>
      <c r="AE11" s="440"/>
      <c r="AF11" s="440"/>
      <c r="AG11" s="440"/>
      <c r="AH11" s="440"/>
      <c r="AI11" s="440"/>
      <c r="AJ11" s="440"/>
      <c r="AK11" s="440"/>
      <c r="AL11" s="440"/>
      <c r="AM11" s="444"/>
    </row>
    <row r="12" spans="1:39" ht="15.75" customHeight="1" x14ac:dyDescent="0.25">
      <c r="A12" s="445" t="s">
        <v>7</v>
      </c>
      <c r="B12" s="205" t="s">
        <v>7</v>
      </c>
      <c r="C12" s="446"/>
      <c r="D12" s="446"/>
      <c r="E12" s="446"/>
      <c r="F12" s="1060" t="s">
        <v>193</v>
      </c>
      <c r="G12" s="1061"/>
      <c r="H12" s="1061"/>
      <c r="I12" s="1062"/>
      <c r="J12" s="1060" t="s">
        <v>194</v>
      </c>
      <c r="K12" s="1061"/>
      <c r="L12" s="1061"/>
      <c r="M12" s="1063"/>
      <c r="N12" s="416"/>
      <c r="O12" s="417"/>
      <c r="P12" s="417"/>
      <c r="Q12" s="417"/>
      <c r="R12" s="417"/>
      <c r="S12" s="417"/>
      <c r="T12" s="417"/>
      <c r="U12" s="417"/>
      <c r="V12" s="417"/>
      <c r="W12" s="417"/>
      <c r="X12" s="417"/>
      <c r="Y12" s="417"/>
      <c r="Z12" s="447"/>
      <c r="AA12" s="445" t="s">
        <v>7</v>
      </c>
      <c r="AB12" s="205" t="s">
        <v>7</v>
      </c>
      <c r="AC12" s="446"/>
      <c r="AD12" s="446"/>
      <c r="AE12" s="446"/>
      <c r="AF12" s="1060" t="s">
        <v>193</v>
      </c>
      <c r="AG12" s="1061"/>
      <c r="AH12" s="1061"/>
      <c r="AI12" s="1062"/>
      <c r="AJ12" s="1060" t="s">
        <v>194</v>
      </c>
      <c r="AK12" s="1061"/>
      <c r="AL12" s="1061"/>
      <c r="AM12" s="1063"/>
    </row>
    <row r="13" spans="1:39" ht="15.75" customHeight="1" x14ac:dyDescent="0.25">
      <c r="A13" s="448" t="s">
        <v>22</v>
      </c>
      <c r="B13" s="449" t="s">
        <v>266</v>
      </c>
      <c r="C13" s="450" t="s">
        <v>266</v>
      </c>
      <c r="D13" s="451"/>
      <c r="E13" s="449" t="s">
        <v>192</v>
      </c>
      <c r="F13" s="1064">
        <v>2019</v>
      </c>
      <c r="G13" s="1065"/>
      <c r="H13" s="1064">
        <f>F13+1</f>
        <v>2020</v>
      </c>
      <c r="I13" s="1065"/>
      <c r="J13" s="1064">
        <f>F13</f>
        <v>2019</v>
      </c>
      <c r="K13" s="1065"/>
      <c r="L13" s="1064">
        <f>H13</f>
        <v>2020</v>
      </c>
      <c r="M13" s="1066"/>
      <c r="N13" s="416"/>
      <c r="O13" s="417"/>
      <c r="P13" s="417"/>
      <c r="Q13" s="417"/>
      <c r="R13" s="417"/>
      <c r="S13" s="417"/>
      <c r="T13" s="417"/>
      <c r="U13" s="417"/>
      <c r="V13" s="417"/>
      <c r="W13" s="417"/>
      <c r="X13" s="417"/>
      <c r="Y13" s="417"/>
      <c r="Z13" s="447"/>
      <c r="AA13" s="448" t="s">
        <v>22</v>
      </c>
      <c r="AB13" s="449" t="s">
        <v>266</v>
      </c>
      <c r="AC13" s="450" t="s">
        <v>266</v>
      </c>
      <c r="AD13" s="451"/>
      <c r="AE13" s="449" t="s">
        <v>192</v>
      </c>
      <c r="AF13" s="1064">
        <f>F13</f>
        <v>2019</v>
      </c>
      <c r="AG13" s="1065"/>
      <c r="AH13" s="1064">
        <f>H13</f>
        <v>2020</v>
      </c>
      <c r="AI13" s="1065"/>
      <c r="AJ13" s="1064">
        <f>J13</f>
        <v>2019</v>
      </c>
      <c r="AK13" s="1065"/>
      <c r="AL13" s="1064">
        <f>L13</f>
        <v>2020</v>
      </c>
      <c r="AM13" s="1066"/>
    </row>
    <row r="14" spans="1:39" ht="15.75" customHeight="1" x14ac:dyDescent="0.25">
      <c r="A14" s="452" t="s">
        <v>26</v>
      </c>
      <c r="B14" s="453" t="s">
        <v>267</v>
      </c>
      <c r="C14" s="453" t="s">
        <v>268</v>
      </c>
      <c r="D14" s="453" t="s">
        <v>22</v>
      </c>
      <c r="E14" s="454" t="s">
        <v>27</v>
      </c>
      <c r="F14" s="455" t="s">
        <v>198</v>
      </c>
      <c r="G14" s="455" t="s">
        <v>199</v>
      </c>
      <c r="H14" s="455" t="s">
        <v>198</v>
      </c>
      <c r="I14" s="455" t="s">
        <v>199</v>
      </c>
      <c r="J14" s="455" t="s">
        <v>198</v>
      </c>
      <c r="K14" s="455" t="s">
        <v>199</v>
      </c>
      <c r="L14" s="455" t="s">
        <v>198</v>
      </c>
      <c r="M14" s="456" t="s">
        <v>199</v>
      </c>
      <c r="N14" s="416"/>
      <c r="O14" s="417"/>
      <c r="P14" s="417"/>
      <c r="Q14" s="417"/>
      <c r="R14" s="417"/>
      <c r="S14" s="417"/>
      <c r="T14" s="417"/>
      <c r="U14" s="417"/>
      <c r="V14" s="417"/>
      <c r="W14" s="417"/>
      <c r="X14" s="417"/>
      <c r="Y14" s="417"/>
      <c r="Z14" s="447"/>
      <c r="AA14" s="452" t="s">
        <v>26</v>
      </c>
      <c r="AB14" s="453" t="s">
        <v>267</v>
      </c>
      <c r="AC14" s="453" t="s">
        <v>268</v>
      </c>
      <c r="AD14" s="453" t="s">
        <v>22</v>
      </c>
      <c r="AE14" s="454" t="s">
        <v>27</v>
      </c>
      <c r="AF14" s="455" t="s">
        <v>198</v>
      </c>
      <c r="AG14" s="455" t="s">
        <v>199</v>
      </c>
      <c r="AH14" s="455" t="s">
        <v>198</v>
      </c>
      <c r="AI14" s="455" t="s">
        <v>199</v>
      </c>
      <c r="AJ14" s="455" t="s">
        <v>198</v>
      </c>
      <c r="AK14" s="455" t="s">
        <v>199</v>
      </c>
      <c r="AL14" s="455" t="s">
        <v>198</v>
      </c>
      <c r="AM14" s="456" t="s">
        <v>199</v>
      </c>
    </row>
    <row r="15" spans="1:39" ht="28.5" customHeight="1" x14ac:dyDescent="0.15">
      <c r="A15" s="457" t="s">
        <v>53</v>
      </c>
      <c r="B15" s="458" t="s">
        <v>269</v>
      </c>
      <c r="C15" s="459"/>
      <c r="D15" s="460" t="s">
        <v>270</v>
      </c>
      <c r="E15" s="461" t="s">
        <v>200</v>
      </c>
      <c r="F15" s="462">
        <v>12</v>
      </c>
      <c r="G15" s="462">
        <v>1509</v>
      </c>
      <c r="H15" s="310">
        <v>6</v>
      </c>
      <c r="I15" s="310">
        <v>688</v>
      </c>
      <c r="J15" s="462">
        <v>0</v>
      </c>
      <c r="K15" s="462">
        <v>143</v>
      </c>
      <c r="L15" s="310">
        <v>27</v>
      </c>
      <c r="M15" s="463">
        <v>2798</v>
      </c>
      <c r="N15" s="464"/>
      <c r="O15" s="435"/>
      <c r="P15" s="435"/>
      <c r="Q15" s="435"/>
      <c r="R15" s="435"/>
      <c r="S15" s="435"/>
      <c r="T15" s="435"/>
      <c r="U15" s="435"/>
      <c r="V15" s="435"/>
      <c r="W15" s="435"/>
      <c r="X15" s="435"/>
      <c r="Y15" s="435"/>
      <c r="Z15" s="465"/>
      <c r="AA15" s="457" t="s">
        <v>53</v>
      </c>
      <c r="AB15" s="458" t="s">
        <v>269</v>
      </c>
      <c r="AC15" s="459"/>
      <c r="AD15" s="460" t="s">
        <v>270</v>
      </c>
      <c r="AE15" s="466" t="s">
        <v>271</v>
      </c>
      <c r="AF15" s="467" t="str">
        <f>IF(F15='JQ2 | Primary Products | Trade'!D17,"","does not match JQ2")</f>
        <v>does not match JQ2</v>
      </c>
      <c r="AG15" s="467" t="str">
        <f>IF(G15='JQ2 | Primary Products | Trade'!E17,"","does not match JQ2")</f>
        <v>does not match JQ2</v>
      </c>
      <c r="AH15" s="467" t="str">
        <f>IF(H15='JQ2 | Primary Products | Trade'!F16,"","does not match JQ2")</f>
        <v/>
      </c>
      <c r="AI15" s="467" t="str">
        <f>IF(I15='JQ2 | Primary Products | Trade'!G16,"","does not match JQ2")</f>
        <v/>
      </c>
      <c r="AJ15" s="467" t="str">
        <f>IF(J15='JQ2 | Primary Products | Trade'!H16,"","does not match JQ2")</f>
        <v>does not match JQ2</v>
      </c>
      <c r="AK15" s="467" t="str">
        <f>IF(K15='JQ2 | Primary Products | Trade'!I16,"","does not match JQ2")</f>
        <v>does not match JQ2</v>
      </c>
      <c r="AL15" s="467" t="str">
        <f>IF(L15='JQ2 | Primary Products | Trade'!J16,"","does not match JQ2")</f>
        <v>does not match JQ2</v>
      </c>
      <c r="AM15" s="468" t="str">
        <f>IF(M15='JQ2 | Primary Products | Trade'!K16,"","does not match JQ2")</f>
        <v/>
      </c>
    </row>
    <row r="16" spans="1:39" ht="18" customHeight="1" x14ac:dyDescent="0.15">
      <c r="A16" s="469"/>
      <c r="B16" s="470" t="s">
        <v>272</v>
      </c>
      <c r="C16" s="471"/>
      <c r="D16" s="472" t="s">
        <v>273</v>
      </c>
      <c r="E16" s="473" t="s">
        <v>200</v>
      </c>
      <c r="F16" s="474">
        <v>0</v>
      </c>
      <c r="G16" s="474">
        <v>20</v>
      </c>
      <c r="H16" s="298">
        <v>0</v>
      </c>
      <c r="I16" s="298">
        <v>5</v>
      </c>
      <c r="J16" s="474">
        <v>0</v>
      </c>
      <c r="K16" s="474">
        <v>0</v>
      </c>
      <c r="L16" s="298">
        <v>0</v>
      </c>
      <c r="M16" s="475">
        <v>0</v>
      </c>
      <c r="N16" s="464"/>
      <c r="O16" s="435"/>
      <c r="P16" s="435"/>
      <c r="Q16" s="435"/>
      <c r="R16" s="435"/>
      <c r="S16" s="435"/>
      <c r="T16" s="435"/>
      <c r="U16" s="435"/>
      <c r="V16" s="435"/>
      <c r="W16" s="435"/>
      <c r="X16" s="435"/>
      <c r="Y16" s="435"/>
      <c r="Z16" s="465"/>
      <c r="AA16" s="469"/>
      <c r="AB16" s="470" t="s">
        <v>272</v>
      </c>
      <c r="AC16" s="471"/>
      <c r="AD16" s="472" t="s">
        <v>273</v>
      </c>
      <c r="AE16" s="476" t="s">
        <v>271</v>
      </c>
      <c r="AF16" s="467" t="s">
        <v>274</v>
      </c>
      <c r="AG16" s="467" t="s">
        <v>274</v>
      </c>
      <c r="AH16" s="467" t="s">
        <v>275</v>
      </c>
      <c r="AI16" s="467" t="s">
        <v>275</v>
      </c>
      <c r="AJ16" s="467" t="s">
        <v>274</v>
      </c>
      <c r="AK16" s="467" t="s">
        <v>274</v>
      </c>
      <c r="AL16" s="467" t="s">
        <v>275</v>
      </c>
      <c r="AM16" s="468" t="s">
        <v>275</v>
      </c>
    </row>
    <row r="17" spans="1:39" ht="18" customHeight="1" x14ac:dyDescent="0.15">
      <c r="A17" s="469"/>
      <c r="B17" s="477"/>
      <c r="C17" s="478" t="s">
        <v>276</v>
      </c>
      <c r="D17" s="472" t="s">
        <v>277</v>
      </c>
      <c r="E17" s="473" t="s">
        <v>200</v>
      </c>
      <c r="F17" s="479">
        <v>0</v>
      </c>
      <c r="G17" s="479">
        <v>10</v>
      </c>
      <c r="H17" s="480">
        <v>0</v>
      </c>
      <c r="I17" s="480">
        <v>0</v>
      </c>
      <c r="J17" s="479">
        <v>0</v>
      </c>
      <c r="K17" s="479">
        <v>0</v>
      </c>
      <c r="L17" s="480">
        <v>0</v>
      </c>
      <c r="M17" s="481">
        <v>0</v>
      </c>
      <c r="N17" s="464"/>
      <c r="O17" s="435"/>
      <c r="P17" s="435"/>
      <c r="Q17" s="435"/>
      <c r="R17" s="435"/>
      <c r="S17" s="435"/>
      <c r="T17" s="435"/>
      <c r="U17" s="435"/>
      <c r="V17" s="435"/>
      <c r="W17" s="435"/>
      <c r="X17" s="435"/>
      <c r="Y17" s="435"/>
      <c r="Z17" s="465"/>
      <c r="AA17" s="469"/>
      <c r="AB17" s="477"/>
      <c r="AC17" s="478" t="s">
        <v>276</v>
      </c>
      <c r="AD17" s="472" t="s">
        <v>277</v>
      </c>
      <c r="AE17" s="476" t="s">
        <v>271</v>
      </c>
      <c r="AF17" s="482"/>
      <c r="AG17" s="482"/>
      <c r="AH17" s="482"/>
      <c r="AI17" s="482"/>
      <c r="AJ17" s="482"/>
      <c r="AK17" s="482"/>
      <c r="AL17" s="482"/>
      <c r="AM17" s="483"/>
    </row>
    <row r="18" spans="1:39" ht="28.5" customHeight="1" x14ac:dyDescent="0.15">
      <c r="A18" s="469"/>
      <c r="B18" s="484"/>
      <c r="C18" s="485" t="s">
        <v>278</v>
      </c>
      <c r="D18" s="486" t="s">
        <v>279</v>
      </c>
      <c r="E18" s="229" t="s">
        <v>200</v>
      </c>
      <c r="F18" s="479">
        <v>0</v>
      </c>
      <c r="G18" s="479">
        <v>10</v>
      </c>
      <c r="H18" s="480">
        <v>0</v>
      </c>
      <c r="I18" s="480">
        <v>5</v>
      </c>
      <c r="J18" s="479">
        <v>0</v>
      </c>
      <c r="K18" s="479">
        <v>0</v>
      </c>
      <c r="L18" s="480">
        <v>0</v>
      </c>
      <c r="M18" s="481">
        <v>0</v>
      </c>
      <c r="N18" s="464"/>
      <c r="O18" s="435"/>
      <c r="P18" s="435"/>
      <c r="Q18" s="435"/>
      <c r="R18" s="435"/>
      <c r="S18" s="435"/>
      <c r="T18" s="435"/>
      <c r="U18" s="435"/>
      <c r="V18" s="435"/>
      <c r="W18" s="435"/>
      <c r="X18" s="435"/>
      <c r="Y18" s="435"/>
      <c r="Z18" s="465"/>
      <c r="AA18" s="469"/>
      <c r="AB18" s="484"/>
      <c r="AC18" s="485" t="s">
        <v>278</v>
      </c>
      <c r="AD18" s="486" t="s">
        <v>279</v>
      </c>
      <c r="AE18" s="487" t="s">
        <v>271</v>
      </c>
      <c r="AF18" s="482"/>
      <c r="AG18" s="482"/>
      <c r="AH18" s="482"/>
      <c r="AI18" s="482"/>
      <c r="AJ18" s="482"/>
      <c r="AK18" s="482"/>
      <c r="AL18" s="482"/>
      <c r="AM18" s="483"/>
    </row>
    <row r="19" spans="1:39" ht="18" customHeight="1" x14ac:dyDescent="0.15">
      <c r="A19" s="469"/>
      <c r="B19" s="470" t="s">
        <v>280</v>
      </c>
      <c r="C19" s="471"/>
      <c r="D19" s="488" t="s">
        <v>281</v>
      </c>
      <c r="E19" s="489" t="s">
        <v>200</v>
      </c>
      <c r="F19" s="474">
        <v>12</v>
      </c>
      <c r="G19" s="474">
        <v>1410</v>
      </c>
      <c r="H19" s="298">
        <v>6</v>
      </c>
      <c r="I19" s="298">
        <v>633</v>
      </c>
      <c r="J19" s="474">
        <v>0</v>
      </c>
      <c r="K19" s="474">
        <v>24</v>
      </c>
      <c r="L19" s="298">
        <v>0</v>
      </c>
      <c r="M19" s="475">
        <v>30</v>
      </c>
      <c r="N19" s="464"/>
      <c r="O19" s="435"/>
      <c r="P19" s="435"/>
      <c r="Q19" s="435"/>
      <c r="R19" s="435"/>
      <c r="S19" s="435"/>
      <c r="T19" s="435"/>
      <c r="U19" s="435"/>
      <c r="V19" s="435"/>
      <c r="W19" s="435"/>
      <c r="X19" s="435"/>
      <c r="Y19" s="435"/>
      <c r="Z19" s="465"/>
      <c r="AA19" s="469"/>
      <c r="AB19" s="470" t="s">
        <v>280</v>
      </c>
      <c r="AC19" s="471"/>
      <c r="AD19" s="488" t="s">
        <v>281</v>
      </c>
      <c r="AE19" s="490" t="s">
        <v>271</v>
      </c>
      <c r="AF19" s="467" t="s">
        <v>274</v>
      </c>
      <c r="AG19" s="467" t="s">
        <v>274</v>
      </c>
      <c r="AH19" s="467" t="s">
        <v>275</v>
      </c>
      <c r="AI19" s="467" t="s">
        <v>275</v>
      </c>
      <c r="AJ19" s="467" t="s">
        <v>274</v>
      </c>
      <c r="AK19" s="467" t="s">
        <v>274</v>
      </c>
      <c r="AL19" s="467" t="s">
        <v>275</v>
      </c>
      <c r="AM19" s="468" t="s">
        <v>275</v>
      </c>
    </row>
    <row r="20" spans="1:39" ht="18" customHeight="1" x14ac:dyDescent="0.15">
      <c r="A20" s="469"/>
      <c r="B20" s="491"/>
      <c r="C20" s="478" t="s">
        <v>282</v>
      </c>
      <c r="D20" s="472" t="s">
        <v>277</v>
      </c>
      <c r="E20" s="473" t="s">
        <v>200</v>
      </c>
      <c r="F20" s="479">
        <v>6</v>
      </c>
      <c r="G20" s="479">
        <v>706</v>
      </c>
      <c r="H20" s="492" t="s">
        <v>138</v>
      </c>
      <c r="I20" s="492" t="s">
        <v>138</v>
      </c>
      <c r="J20" s="479">
        <v>0</v>
      </c>
      <c r="K20" s="479">
        <v>22</v>
      </c>
      <c r="L20" s="492" t="s">
        <v>97</v>
      </c>
      <c r="M20" s="493" t="s">
        <v>138</v>
      </c>
      <c r="N20" s="464"/>
      <c r="O20" s="435"/>
      <c r="P20" s="435"/>
      <c r="Q20" s="435"/>
      <c r="R20" s="435"/>
      <c r="S20" s="435"/>
      <c r="T20" s="435"/>
      <c r="U20" s="435"/>
      <c r="V20" s="435"/>
      <c r="W20" s="435"/>
      <c r="X20" s="435"/>
      <c r="Y20" s="435"/>
      <c r="Z20" s="465"/>
      <c r="AA20" s="469"/>
      <c r="AB20" s="491"/>
      <c r="AC20" s="478" t="s">
        <v>282</v>
      </c>
      <c r="AD20" s="472" t="s">
        <v>277</v>
      </c>
      <c r="AE20" s="476" t="s">
        <v>271</v>
      </c>
      <c r="AF20" s="482"/>
      <c r="AG20" s="482"/>
      <c r="AH20" s="482"/>
      <c r="AI20" s="482"/>
      <c r="AJ20" s="482"/>
      <c r="AK20" s="482"/>
      <c r="AL20" s="482"/>
      <c r="AM20" s="483"/>
    </row>
    <row r="21" spans="1:39" ht="28.5" customHeight="1" x14ac:dyDescent="0.15">
      <c r="A21" s="494"/>
      <c r="B21" s="484"/>
      <c r="C21" s="485" t="s">
        <v>283</v>
      </c>
      <c r="D21" s="486" t="s">
        <v>279</v>
      </c>
      <c r="E21" s="229" t="s">
        <v>200</v>
      </c>
      <c r="F21" s="479">
        <v>6</v>
      </c>
      <c r="G21" s="479">
        <v>704</v>
      </c>
      <c r="H21" s="480">
        <v>6</v>
      </c>
      <c r="I21" s="480">
        <v>633</v>
      </c>
      <c r="J21" s="479">
        <v>0</v>
      </c>
      <c r="K21" s="479">
        <v>2</v>
      </c>
      <c r="L21" s="480">
        <v>0</v>
      </c>
      <c r="M21" s="481">
        <v>30</v>
      </c>
      <c r="N21" s="464"/>
      <c r="O21" s="435"/>
      <c r="P21" s="435"/>
      <c r="Q21" s="435"/>
      <c r="R21" s="435"/>
      <c r="S21" s="435"/>
      <c r="T21" s="435"/>
      <c r="U21" s="435"/>
      <c r="V21" s="435"/>
      <c r="W21" s="435"/>
      <c r="X21" s="435"/>
      <c r="Y21" s="435"/>
      <c r="Z21" s="465"/>
      <c r="AA21" s="494"/>
      <c r="AB21" s="484"/>
      <c r="AC21" s="485" t="s">
        <v>283</v>
      </c>
      <c r="AD21" s="486" t="s">
        <v>279</v>
      </c>
      <c r="AE21" s="487" t="s">
        <v>271</v>
      </c>
      <c r="AF21" s="482"/>
      <c r="AG21" s="482"/>
      <c r="AH21" s="482"/>
      <c r="AI21" s="482"/>
      <c r="AJ21" s="482"/>
      <c r="AK21" s="482"/>
      <c r="AL21" s="482"/>
      <c r="AM21" s="483"/>
    </row>
    <row r="22" spans="1:39" ht="57" customHeight="1" x14ac:dyDescent="0.15">
      <c r="A22" s="457" t="s">
        <v>55</v>
      </c>
      <c r="B22" s="458" t="s">
        <v>284</v>
      </c>
      <c r="C22" s="459"/>
      <c r="D22" s="460" t="s">
        <v>285</v>
      </c>
      <c r="E22" s="461" t="s">
        <v>200</v>
      </c>
      <c r="F22" s="462">
        <v>52</v>
      </c>
      <c r="G22" s="462">
        <v>21886</v>
      </c>
      <c r="H22" s="310">
        <v>45</v>
      </c>
      <c r="I22" s="310">
        <v>20308</v>
      </c>
      <c r="J22" s="462">
        <v>31</v>
      </c>
      <c r="K22" s="462">
        <v>5145</v>
      </c>
      <c r="L22" s="310">
        <v>36</v>
      </c>
      <c r="M22" s="463">
        <v>5458</v>
      </c>
      <c r="N22" s="464"/>
      <c r="O22" s="435"/>
      <c r="P22" s="435"/>
      <c r="Q22" s="435"/>
      <c r="R22" s="435"/>
      <c r="S22" s="435"/>
      <c r="T22" s="435"/>
      <c r="U22" s="435"/>
      <c r="V22" s="435"/>
      <c r="W22" s="435"/>
      <c r="X22" s="435"/>
      <c r="Y22" s="435"/>
      <c r="Z22" s="465"/>
      <c r="AA22" s="457" t="s">
        <v>55</v>
      </c>
      <c r="AB22" s="458" t="s">
        <v>284</v>
      </c>
      <c r="AC22" s="459"/>
      <c r="AD22" s="460" t="s">
        <v>285</v>
      </c>
      <c r="AE22" s="466" t="s">
        <v>271</v>
      </c>
      <c r="AF22" s="467" t="str">
        <f>IF(F22='JQ2 | Primary Products | Trade'!D18,"","does not match JQ2")</f>
        <v>does not match JQ2</v>
      </c>
      <c r="AG22" s="467" t="str">
        <f>IF(G22='JQ2 | Primary Products | Trade'!E18,"","does not match JQ2")</f>
        <v>does not match JQ2</v>
      </c>
      <c r="AH22" s="467" t="str">
        <f>IF(H22='JQ2 | Primary Products | Trade'!F17,"","does not match JQ2")</f>
        <v>does not match JQ2</v>
      </c>
      <c r="AI22" s="467" t="str">
        <f>IF(I22='JQ2 | Primary Products | Trade'!G17,"","does not match JQ2")</f>
        <v>does not match JQ2</v>
      </c>
      <c r="AJ22" s="467" t="str">
        <f>IF(J22='JQ2 | Primary Products | Trade'!H17,"","does not match JQ2")</f>
        <v/>
      </c>
      <c r="AK22" s="467" t="str">
        <f>IF(K22='JQ2 | Primary Products | Trade'!I17,"","does not match JQ2")</f>
        <v/>
      </c>
      <c r="AL22" s="467" t="str">
        <f>IF(L22='JQ2 | Primary Products | Trade'!J17,"","does not match JQ2")</f>
        <v>does not match JQ2</v>
      </c>
      <c r="AM22" s="468" t="str">
        <f>IF(M22='JQ2 | Primary Products | Trade'!K17,"","does not match JQ2")</f>
        <v>does not match JQ2</v>
      </c>
    </row>
    <row r="23" spans="1:39" ht="18" customHeight="1" x14ac:dyDescent="0.15">
      <c r="A23" s="469"/>
      <c r="B23" s="495">
        <v>4403.91</v>
      </c>
      <c r="C23" s="471"/>
      <c r="D23" s="496" t="s">
        <v>286</v>
      </c>
      <c r="E23" s="473" t="s">
        <v>200</v>
      </c>
      <c r="F23" s="462">
        <v>11</v>
      </c>
      <c r="G23" s="462">
        <v>5765</v>
      </c>
      <c r="H23" s="298">
        <v>10</v>
      </c>
      <c r="I23" s="298">
        <v>5340</v>
      </c>
      <c r="J23" s="462">
        <v>0</v>
      </c>
      <c r="K23" s="462">
        <v>0</v>
      </c>
      <c r="L23" s="298">
        <v>0</v>
      </c>
      <c r="M23" s="475">
        <v>0</v>
      </c>
      <c r="N23" s="464"/>
      <c r="O23" s="435"/>
      <c r="P23" s="435"/>
      <c r="Q23" s="435"/>
      <c r="R23" s="435"/>
      <c r="S23" s="435"/>
      <c r="T23" s="435"/>
      <c r="U23" s="435"/>
      <c r="V23" s="435"/>
      <c r="W23" s="435"/>
      <c r="X23" s="435"/>
      <c r="Y23" s="435"/>
      <c r="Z23" s="465"/>
      <c r="AA23" s="469"/>
      <c r="AB23" s="495">
        <v>4403.91</v>
      </c>
      <c r="AC23" s="471"/>
      <c r="AD23" s="496" t="s">
        <v>286</v>
      </c>
      <c r="AE23" s="476" t="s">
        <v>271</v>
      </c>
      <c r="AF23" s="482"/>
      <c r="AG23" s="482"/>
      <c r="AH23" s="482"/>
      <c r="AI23" s="482"/>
      <c r="AJ23" s="482"/>
      <c r="AK23" s="482"/>
      <c r="AL23" s="482"/>
      <c r="AM23" s="483"/>
    </row>
    <row r="24" spans="1:39" ht="18" customHeight="1" x14ac:dyDescent="0.15">
      <c r="A24" s="469"/>
      <c r="B24" s="485" t="s">
        <v>287</v>
      </c>
      <c r="C24" s="471"/>
      <c r="D24" s="497" t="s">
        <v>288</v>
      </c>
      <c r="E24" s="473" t="s">
        <v>200</v>
      </c>
      <c r="F24" s="474">
        <v>10</v>
      </c>
      <c r="G24" s="474">
        <v>1403</v>
      </c>
      <c r="H24" s="298">
        <v>7</v>
      </c>
      <c r="I24" s="298">
        <v>858</v>
      </c>
      <c r="J24" s="474">
        <v>1</v>
      </c>
      <c r="K24" s="474">
        <v>77</v>
      </c>
      <c r="L24" s="298">
        <v>0</v>
      </c>
      <c r="M24" s="475">
        <v>3</v>
      </c>
      <c r="N24" s="498"/>
      <c r="O24" s="499"/>
      <c r="P24" s="499"/>
      <c r="Q24" s="499"/>
      <c r="R24" s="499"/>
      <c r="S24" s="499"/>
      <c r="T24" s="499"/>
      <c r="U24" s="499"/>
      <c r="V24" s="499"/>
      <c r="W24" s="499"/>
      <c r="X24" s="499"/>
      <c r="Y24" s="499"/>
      <c r="Z24" s="437"/>
      <c r="AA24" s="469"/>
      <c r="AB24" s="485" t="s">
        <v>287</v>
      </c>
      <c r="AC24" s="471"/>
      <c r="AD24" s="497" t="s">
        <v>288</v>
      </c>
      <c r="AE24" s="476" t="s">
        <v>271</v>
      </c>
      <c r="AF24" s="482"/>
      <c r="AG24" s="482"/>
      <c r="AH24" s="482"/>
      <c r="AI24" s="482"/>
      <c r="AJ24" s="482"/>
      <c r="AK24" s="482"/>
      <c r="AL24" s="482"/>
      <c r="AM24" s="483"/>
    </row>
    <row r="25" spans="1:39" ht="18" customHeight="1" x14ac:dyDescent="0.15">
      <c r="A25" s="469"/>
      <c r="B25" s="470" t="s">
        <v>289</v>
      </c>
      <c r="C25" s="471"/>
      <c r="D25" s="500" t="s">
        <v>290</v>
      </c>
      <c r="E25" s="473" t="s">
        <v>200</v>
      </c>
      <c r="F25" s="474">
        <v>8</v>
      </c>
      <c r="G25" s="474">
        <v>1002</v>
      </c>
      <c r="H25" s="501" t="s">
        <v>97</v>
      </c>
      <c r="I25" s="501" t="s">
        <v>138</v>
      </c>
      <c r="J25" s="474">
        <v>0</v>
      </c>
      <c r="K25" s="474">
        <v>0</v>
      </c>
      <c r="L25" s="501" t="s">
        <v>97</v>
      </c>
      <c r="M25" s="502" t="s">
        <v>138</v>
      </c>
      <c r="N25" s="464"/>
      <c r="O25" s="435"/>
      <c r="P25" s="435"/>
      <c r="Q25" s="435"/>
      <c r="R25" s="435"/>
      <c r="S25" s="435"/>
      <c r="T25" s="435"/>
      <c r="U25" s="435"/>
      <c r="V25" s="435"/>
      <c r="W25" s="435"/>
      <c r="X25" s="435"/>
      <c r="Y25" s="435"/>
      <c r="Z25" s="465"/>
      <c r="AA25" s="469"/>
      <c r="AB25" s="470" t="s">
        <v>289</v>
      </c>
      <c r="AC25" s="471"/>
      <c r="AD25" s="500" t="s">
        <v>290</v>
      </c>
      <c r="AE25" s="476" t="s">
        <v>271</v>
      </c>
      <c r="AF25" s="467" t="s">
        <v>274</v>
      </c>
      <c r="AG25" s="482"/>
      <c r="AH25" s="467" t="s">
        <v>275</v>
      </c>
      <c r="AI25" s="467" t="s">
        <v>275</v>
      </c>
      <c r="AJ25" s="467" t="s">
        <v>274</v>
      </c>
      <c r="AK25" s="467" t="s">
        <v>274</v>
      </c>
      <c r="AL25" s="467" t="s">
        <v>275</v>
      </c>
      <c r="AM25" s="468" t="s">
        <v>275</v>
      </c>
    </row>
    <row r="26" spans="1:39" ht="18" customHeight="1" x14ac:dyDescent="0.15">
      <c r="A26" s="469"/>
      <c r="B26" s="491"/>
      <c r="C26" s="503" t="s">
        <v>291</v>
      </c>
      <c r="D26" s="472" t="s">
        <v>277</v>
      </c>
      <c r="E26" s="473" t="s">
        <v>200</v>
      </c>
      <c r="F26" s="462">
        <v>0</v>
      </c>
      <c r="G26" s="462">
        <v>20</v>
      </c>
      <c r="H26" s="492" t="s">
        <v>97</v>
      </c>
      <c r="I26" s="492" t="s">
        <v>138</v>
      </c>
      <c r="J26" s="462">
        <v>0</v>
      </c>
      <c r="K26" s="462">
        <v>19</v>
      </c>
      <c r="L26" s="492" t="s">
        <v>138</v>
      </c>
      <c r="M26" s="493" t="s">
        <v>97</v>
      </c>
      <c r="N26" s="464"/>
      <c r="O26" s="435"/>
      <c r="P26" s="435"/>
      <c r="Q26" s="435"/>
      <c r="R26" s="435"/>
      <c r="S26" s="435"/>
      <c r="T26" s="435"/>
      <c r="U26" s="435"/>
      <c r="V26" s="435"/>
      <c r="W26" s="435"/>
      <c r="X26" s="435"/>
      <c r="Y26" s="435"/>
      <c r="Z26" s="465"/>
      <c r="AA26" s="469"/>
      <c r="AB26" s="491"/>
      <c r="AC26" s="503" t="s">
        <v>291</v>
      </c>
      <c r="AD26" s="472" t="s">
        <v>277</v>
      </c>
      <c r="AE26" s="476" t="s">
        <v>271</v>
      </c>
      <c r="AF26" s="482"/>
      <c r="AG26" s="482"/>
      <c r="AH26" s="482"/>
      <c r="AI26" s="482"/>
      <c r="AJ26" s="482"/>
      <c r="AK26" s="482"/>
      <c r="AL26" s="482"/>
      <c r="AM26" s="483"/>
    </row>
    <row r="27" spans="1:39" ht="28.5" customHeight="1" x14ac:dyDescent="0.15">
      <c r="A27" s="469"/>
      <c r="B27" s="504"/>
      <c r="C27" s="505" t="s">
        <v>292</v>
      </c>
      <c r="D27" s="486" t="s">
        <v>279</v>
      </c>
      <c r="E27" s="229" t="s">
        <v>200</v>
      </c>
      <c r="F27" s="474">
        <v>8</v>
      </c>
      <c r="G27" s="474">
        <v>882</v>
      </c>
      <c r="H27" s="492" t="s">
        <v>97</v>
      </c>
      <c r="I27" s="492" t="s">
        <v>138</v>
      </c>
      <c r="J27" s="474">
        <v>0</v>
      </c>
      <c r="K27" s="474">
        <v>0</v>
      </c>
      <c r="L27" s="492" t="s">
        <v>97</v>
      </c>
      <c r="M27" s="493" t="s">
        <v>97</v>
      </c>
      <c r="N27" s="464"/>
      <c r="O27" s="435"/>
      <c r="P27" s="435"/>
      <c r="Q27" s="435"/>
      <c r="R27" s="435"/>
      <c r="S27" s="435"/>
      <c r="T27" s="435"/>
      <c r="U27" s="435"/>
      <c r="V27" s="435"/>
      <c r="W27" s="435"/>
      <c r="X27" s="435"/>
      <c r="Y27" s="435"/>
      <c r="Z27" s="465"/>
      <c r="AA27" s="469"/>
      <c r="AB27" s="504"/>
      <c r="AC27" s="505" t="s">
        <v>292</v>
      </c>
      <c r="AD27" s="486" t="s">
        <v>279</v>
      </c>
      <c r="AE27" s="487" t="s">
        <v>271</v>
      </c>
      <c r="AF27" s="482"/>
      <c r="AG27" s="482"/>
      <c r="AH27" s="482"/>
      <c r="AI27" s="482"/>
      <c r="AJ27" s="482"/>
      <c r="AK27" s="482"/>
      <c r="AL27" s="482"/>
      <c r="AM27" s="483"/>
    </row>
    <row r="28" spans="1:39" ht="18" customHeight="1" x14ac:dyDescent="0.15">
      <c r="A28" s="469"/>
      <c r="B28" s="495">
        <v>4403.97</v>
      </c>
      <c r="C28" s="503"/>
      <c r="D28" s="497" t="s">
        <v>293</v>
      </c>
      <c r="E28" s="506" t="s">
        <v>200</v>
      </c>
      <c r="F28" s="474">
        <v>0.6</v>
      </c>
      <c r="G28" s="474">
        <v>265</v>
      </c>
      <c r="H28" s="507">
        <v>0</v>
      </c>
      <c r="I28" s="507">
        <v>65</v>
      </c>
      <c r="J28" s="474">
        <v>10</v>
      </c>
      <c r="K28" s="474">
        <v>430</v>
      </c>
      <c r="L28" s="507">
        <v>7</v>
      </c>
      <c r="M28" s="508">
        <v>214</v>
      </c>
      <c r="N28" s="464"/>
      <c r="O28" s="435"/>
      <c r="P28" s="435"/>
      <c r="Q28" s="435"/>
      <c r="R28" s="435"/>
      <c r="S28" s="435"/>
      <c r="T28" s="435"/>
      <c r="U28" s="435"/>
      <c r="V28" s="435"/>
      <c r="W28" s="435"/>
      <c r="X28" s="435"/>
      <c r="Y28" s="435"/>
      <c r="Z28" s="465"/>
      <c r="AA28" s="469"/>
      <c r="AB28" s="495">
        <v>4403.97</v>
      </c>
      <c r="AC28" s="503"/>
      <c r="AD28" s="497" t="s">
        <v>293</v>
      </c>
      <c r="AE28" s="509" t="s">
        <v>271</v>
      </c>
      <c r="AF28" s="482"/>
      <c r="AG28" s="482"/>
      <c r="AH28" s="482"/>
      <c r="AI28" s="482"/>
      <c r="AJ28" s="482"/>
      <c r="AK28" s="482"/>
      <c r="AL28" s="482"/>
      <c r="AM28" s="483"/>
    </row>
    <row r="29" spans="1:39" ht="18" customHeight="1" x14ac:dyDescent="0.15">
      <c r="A29" s="494"/>
      <c r="B29" s="495">
        <v>4403.9799999999996</v>
      </c>
      <c r="C29" s="503"/>
      <c r="D29" s="497" t="s">
        <v>294</v>
      </c>
      <c r="E29" s="506" t="s">
        <v>200</v>
      </c>
      <c r="F29" s="474">
        <v>0</v>
      </c>
      <c r="G29" s="474">
        <v>26</v>
      </c>
      <c r="H29" s="507">
        <v>0</v>
      </c>
      <c r="I29" s="507">
        <v>16</v>
      </c>
      <c r="J29" s="474">
        <v>0</v>
      </c>
      <c r="K29" s="474">
        <v>0</v>
      </c>
      <c r="L29" s="507">
        <v>0</v>
      </c>
      <c r="M29" s="508">
        <v>0</v>
      </c>
      <c r="N29" s="464"/>
      <c r="O29" s="435"/>
      <c r="P29" s="435"/>
      <c r="Q29" s="435"/>
      <c r="R29" s="435"/>
      <c r="S29" s="435"/>
      <c r="T29" s="435"/>
      <c r="U29" s="435"/>
      <c r="V29" s="435"/>
      <c r="W29" s="435"/>
      <c r="X29" s="435"/>
      <c r="Y29" s="435"/>
      <c r="Z29" s="465"/>
      <c r="AA29" s="494"/>
      <c r="AB29" s="495">
        <v>4403.9799999999996</v>
      </c>
      <c r="AC29" s="503"/>
      <c r="AD29" s="497" t="s">
        <v>294</v>
      </c>
      <c r="AE29" s="509" t="s">
        <v>271</v>
      </c>
      <c r="AF29" s="482"/>
      <c r="AG29" s="482"/>
      <c r="AH29" s="482"/>
      <c r="AI29" s="482"/>
      <c r="AJ29" s="482"/>
      <c r="AK29" s="482"/>
      <c r="AL29" s="482"/>
      <c r="AM29" s="483"/>
    </row>
    <row r="30" spans="1:39" ht="28.5" customHeight="1" x14ac:dyDescent="0.15">
      <c r="A30" s="457" t="s">
        <v>106</v>
      </c>
      <c r="B30" s="458" t="s">
        <v>295</v>
      </c>
      <c r="C30" s="510"/>
      <c r="D30" s="460" t="s">
        <v>296</v>
      </c>
      <c r="E30" s="461" t="s">
        <v>205</v>
      </c>
      <c r="F30" s="462">
        <v>382</v>
      </c>
      <c r="G30" s="462">
        <v>69983</v>
      </c>
      <c r="H30" s="310">
        <v>380</v>
      </c>
      <c r="I30" s="310">
        <v>66167</v>
      </c>
      <c r="J30" s="462">
        <v>100</v>
      </c>
      <c r="K30" s="462">
        <v>18139</v>
      </c>
      <c r="L30" s="310">
        <v>134</v>
      </c>
      <c r="M30" s="463">
        <v>22397</v>
      </c>
      <c r="N30" s="464"/>
      <c r="O30" s="435"/>
      <c r="P30" s="435"/>
      <c r="Q30" s="435"/>
      <c r="R30" s="435"/>
      <c r="S30" s="435"/>
      <c r="T30" s="435"/>
      <c r="U30" s="435"/>
      <c r="V30" s="435"/>
      <c r="W30" s="435"/>
      <c r="X30" s="435"/>
      <c r="Y30" s="435"/>
      <c r="Z30" s="465"/>
      <c r="AA30" s="457" t="s">
        <v>106</v>
      </c>
      <c r="AB30" s="458" t="s">
        <v>295</v>
      </c>
      <c r="AC30" s="510"/>
      <c r="AD30" s="460" t="s">
        <v>296</v>
      </c>
      <c r="AE30" s="466" t="s">
        <v>297</v>
      </c>
      <c r="AF30" s="467" t="str">
        <f>IF(F30='JQ2 | Primary Products | Trade'!D29,"","does not match JQ2")</f>
        <v>does not match JQ2</v>
      </c>
      <c r="AG30" s="467" t="str">
        <f>IF(G30='JQ2 | Primary Products | Trade'!E29,"","does not match JQ2")</f>
        <v>does not match JQ2</v>
      </c>
      <c r="AH30" s="467" t="str">
        <f>IF(H30='JQ2 | Primary Products | Trade'!F28,"","does not match JQ2")</f>
        <v/>
      </c>
      <c r="AI30" s="467" t="str">
        <f>IF(I30='JQ2 | Primary Products | Trade'!G28,"","does not match JQ2")</f>
        <v/>
      </c>
      <c r="AJ30" s="467" t="str">
        <f>IF(J30='JQ2 | Primary Products | Trade'!H28,"","does not match JQ2")</f>
        <v/>
      </c>
      <c r="AK30" s="467" t="str">
        <f>IF(K30='JQ2 | Primary Products | Trade'!I28,"","does not match JQ2")</f>
        <v/>
      </c>
      <c r="AL30" s="467" t="str">
        <f>IF(L30='JQ2 | Primary Products | Trade'!J28,"","does not match JQ2")</f>
        <v>does not match JQ2</v>
      </c>
      <c r="AM30" s="468" t="str">
        <f>IF(M30='JQ2 | Primary Products | Trade'!K28,"","does not match JQ2")</f>
        <v/>
      </c>
    </row>
    <row r="31" spans="1:39" ht="18" customHeight="1" x14ac:dyDescent="0.15">
      <c r="A31" s="469"/>
      <c r="B31" s="511">
        <v>4407.12</v>
      </c>
      <c r="C31" s="491"/>
      <c r="D31" s="512" t="s">
        <v>298</v>
      </c>
      <c r="E31" s="473" t="s">
        <v>205</v>
      </c>
      <c r="F31" s="474">
        <v>62</v>
      </c>
      <c r="G31" s="474">
        <v>11760</v>
      </c>
      <c r="H31" s="298">
        <v>54</v>
      </c>
      <c r="I31" s="298">
        <v>10120</v>
      </c>
      <c r="J31" s="474">
        <v>84</v>
      </c>
      <c r="K31" s="474">
        <v>14533</v>
      </c>
      <c r="L31" s="298">
        <v>106</v>
      </c>
      <c r="M31" s="475">
        <v>16546</v>
      </c>
      <c r="N31" s="464"/>
      <c r="O31" s="435"/>
      <c r="P31" s="435"/>
      <c r="Q31" s="435"/>
      <c r="R31" s="435"/>
      <c r="S31" s="435"/>
      <c r="T31" s="435"/>
      <c r="U31" s="435"/>
      <c r="V31" s="435"/>
      <c r="W31" s="435"/>
      <c r="X31" s="435"/>
      <c r="Y31" s="435"/>
      <c r="Z31" s="465"/>
      <c r="AA31" s="469"/>
      <c r="AB31" s="511">
        <v>4407.12</v>
      </c>
      <c r="AC31" s="491"/>
      <c r="AD31" s="512" t="s">
        <v>298</v>
      </c>
      <c r="AE31" s="476" t="s">
        <v>297</v>
      </c>
      <c r="AF31" s="482"/>
      <c r="AG31" s="482"/>
      <c r="AH31" s="482"/>
      <c r="AI31" s="482"/>
      <c r="AJ31" s="482"/>
      <c r="AK31" s="482"/>
      <c r="AL31" s="482"/>
      <c r="AM31" s="483"/>
    </row>
    <row r="32" spans="1:39" ht="18" customHeight="1" x14ac:dyDescent="0.15">
      <c r="A32" s="494"/>
      <c r="B32" s="511">
        <v>4407.1099999999997</v>
      </c>
      <c r="C32" s="504"/>
      <c r="D32" s="496" t="s">
        <v>299</v>
      </c>
      <c r="E32" s="229" t="s">
        <v>205</v>
      </c>
      <c r="F32" s="474">
        <v>320</v>
      </c>
      <c r="G32" s="474">
        <v>57991</v>
      </c>
      <c r="H32" s="298">
        <v>326</v>
      </c>
      <c r="I32" s="298">
        <v>55856</v>
      </c>
      <c r="J32" s="474">
        <v>10</v>
      </c>
      <c r="K32" s="474">
        <v>1974</v>
      </c>
      <c r="L32" s="298">
        <v>20</v>
      </c>
      <c r="M32" s="475">
        <v>3663</v>
      </c>
      <c r="N32" s="464"/>
      <c r="O32" s="435"/>
      <c r="P32" s="435"/>
      <c r="Q32" s="435"/>
      <c r="R32" s="435"/>
      <c r="S32" s="435"/>
      <c r="T32" s="435"/>
      <c r="U32" s="435"/>
      <c r="V32" s="435"/>
      <c r="W32" s="435"/>
      <c r="X32" s="435"/>
      <c r="Y32" s="435"/>
      <c r="Z32" s="465"/>
      <c r="AA32" s="494"/>
      <c r="AB32" s="511">
        <v>4407.1099999999997</v>
      </c>
      <c r="AC32" s="504"/>
      <c r="AD32" s="496" t="s">
        <v>299</v>
      </c>
      <c r="AE32" s="487" t="s">
        <v>297</v>
      </c>
      <c r="AF32" s="482"/>
      <c r="AG32" s="482"/>
      <c r="AH32" s="482"/>
      <c r="AI32" s="482"/>
      <c r="AJ32" s="482"/>
      <c r="AK32" s="482"/>
      <c r="AL32" s="482"/>
      <c r="AM32" s="483"/>
    </row>
    <row r="33" spans="1:39" ht="55.5" customHeight="1" x14ac:dyDescent="0.15">
      <c r="A33" s="457" t="s">
        <v>107</v>
      </c>
      <c r="B33" s="458" t="s">
        <v>300</v>
      </c>
      <c r="C33" s="510"/>
      <c r="D33" s="460" t="s">
        <v>301</v>
      </c>
      <c r="E33" s="461" t="s">
        <v>205</v>
      </c>
      <c r="F33" s="513">
        <v>60</v>
      </c>
      <c r="G33" s="513">
        <v>32566</v>
      </c>
      <c r="H33" s="310">
        <v>71</v>
      </c>
      <c r="I33" s="310">
        <v>42856</v>
      </c>
      <c r="J33" s="513">
        <v>142</v>
      </c>
      <c r="K33" s="513">
        <v>17523</v>
      </c>
      <c r="L33" s="310">
        <v>309</v>
      </c>
      <c r="M33" s="463">
        <v>23117</v>
      </c>
      <c r="N33" s="464"/>
      <c r="O33" s="435"/>
      <c r="P33" s="435"/>
      <c r="Q33" s="435"/>
      <c r="R33" s="435"/>
      <c r="S33" s="435"/>
      <c r="T33" s="435"/>
      <c r="U33" s="435"/>
      <c r="V33" s="435"/>
      <c r="W33" s="435"/>
      <c r="X33" s="435"/>
      <c r="Y33" s="435"/>
      <c r="Z33" s="465"/>
      <c r="AA33" s="457" t="s">
        <v>107</v>
      </c>
      <c r="AB33" s="458" t="s">
        <v>300</v>
      </c>
      <c r="AC33" s="510"/>
      <c r="AD33" s="460" t="s">
        <v>301</v>
      </c>
      <c r="AE33" s="466" t="s">
        <v>297</v>
      </c>
      <c r="AF33" s="467" t="str">
        <f>IF(F33='JQ2 | Primary Products | Trade'!D30,"","does not match JQ2")</f>
        <v>does not match JQ2</v>
      </c>
      <c r="AG33" s="467" t="str">
        <f>IF(G33='JQ2 | Primary Products | Trade'!E30,"","does not match JQ2")</f>
        <v>does not match JQ2</v>
      </c>
      <c r="AH33" s="467" t="str">
        <f>IF(H33='JQ2 | Primary Products | Trade'!F29,"","does not match JQ2")</f>
        <v>does not match JQ2</v>
      </c>
      <c r="AI33" s="467" t="str">
        <f>IF(I33='JQ2 | Primary Products | Trade'!G29,"","does not match JQ2")</f>
        <v>does not match JQ2</v>
      </c>
      <c r="AJ33" s="467" t="str">
        <f>IF(J33='JQ2 | Primary Products | Trade'!H29,"","does not match JQ2")</f>
        <v>does not match JQ2</v>
      </c>
      <c r="AK33" s="467" t="str">
        <f>IF(K33='JQ2 | Primary Products | Trade'!I29,"","does not match JQ2")</f>
        <v/>
      </c>
      <c r="AL33" s="467" t="str">
        <f>IF(L33='JQ2 | Primary Products | Trade'!J29,"","does not match JQ2")</f>
        <v>does not match JQ2</v>
      </c>
      <c r="AM33" s="468" t="str">
        <f>IF(M33='JQ2 | Primary Products | Trade'!K29,"","does not match JQ2")</f>
        <v>does not match JQ2</v>
      </c>
    </row>
    <row r="34" spans="1:39" ht="18" customHeight="1" x14ac:dyDescent="0.15">
      <c r="A34" s="469"/>
      <c r="B34" s="511">
        <v>4407.91</v>
      </c>
      <c r="C34" s="491"/>
      <c r="D34" s="512" t="s">
        <v>302</v>
      </c>
      <c r="E34" s="473" t="s">
        <v>205</v>
      </c>
      <c r="F34" s="514">
        <v>12</v>
      </c>
      <c r="G34" s="514">
        <v>63</v>
      </c>
      <c r="H34" s="298">
        <v>17</v>
      </c>
      <c r="I34" s="298">
        <v>8859</v>
      </c>
      <c r="J34" s="514">
        <v>51</v>
      </c>
      <c r="K34" s="514">
        <v>510</v>
      </c>
      <c r="L34" s="298">
        <v>159</v>
      </c>
      <c r="M34" s="475">
        <v>2139</v>
      </c>
      <c r="N34" s="464"/>
      <c r="O34" s="435"/>
      <c r="P34" s="435"/>
      <c r="Q34" s="435"/>
      <c r="R34" s="435"/>
      <c r="S34" s="435"/>
      <c r="T34" s="435"/>
      <c r="U34" s="435"/>
      <c r="V34" s="435"/>
      <c r="W34" s="435"/>
      <c r="X34" s="435"/>
      <c r="Y34" s="435"/>
      <c r="Z34" s="465"/>
      <c r="AA34" s="469"/>
      <c r="AB34" s="511">
        <v>4407.91</v>
      </c>
      <c r="AC34" s="491"/>
      <c r="AD34" s="512" t="s">
        <v>302</v>
      </c>
      <c r="AE34" s="476" t="s">
        <v>297</v>
      </c>
      <c r="AF34" s="482"/>
      <c r="AG34" s="482"/>
      <c r="AH34" s="482"/>
      <c r="AI34" s="482"/>
      <c r="AJ34" s="482"/>
      <c r="AK34" s="482"/>
      <c r="AL34" s="482"/>
      <c r="AM34" s="483"/>
    </row>
    <row r="35" spans="1:39" ht="18" customHeight="1" x14ac:dyDescent="0.15">
      <c r="A35" s="469"/>
      <c r="B35" s="511">
        <v>4407.92</v>
      </c>
      <c r="C35" s="491"/>
      <c r="D35" s="512" t="s">
        <v>303</v>
      </c>
      <c r="E35" s="473" t="s">
        <v>205</v>
      </c>
      <c r="F35" s="474">
        <v>4</v>
      </c>
      <c r="G35" s="474">
        <v>1074</v>
      </c>
      <c r="H35" s="298">
        <v>3</v>
      </c>
      <c r="I35" s="298">
        <v>754</v>
      </c>
      <c r="J35" s="474">
        <v>66</v>
      </c>
      <c r="K35" s="474">
        <v>11478</v>
      </c>
      <c r="L35" s="298">
        <v>127</v>
      </c>
      <c r="M35" s="475">
        <v>16399</v>
      </c>
      <c r="N35" s="464"/>
      <c r="O35" s="435"/>
      <c r="P35" s="435"/>
      <c r="Q35" s="435"/>
      <c r="R35" s="435"/>
      <c r="S35" s="435"/>
      <c r="T35" s="435"/>
      <c r="U35" s="435"/>
      <c r="V35" s="435"/>
      <c r="W35" s="435"/>
      <c r="X35" s="435"/>
      <c r="Y35" s="435"/>
      <c r="Z35" s="465"/>
      <c r="AA35" s="469"/>
      <c r="AB35" s="511">
        <v>4407.92</v>
      </c>
      <c r="AC35" s="491"/>
      <c r="AD35" s="512" t="s">
        <v>303</v>
      </c>
      <c r="AE35" s="476" t="s">
        <v>297</v>
      </c>
      <c r="AF35" s="482"/>
      <c r="AG35" s="482"/>
      <c r="AH35" s="482"/>
      <c r="AI35" s="482"/>
      <c r="AJ35" s="482"/>
      <c r="AK35" s="482"/>
      <c r="AL35" s="482"/>
      <c r="AM35" s="483"/>
    </row>
    <row r="36" spans="1:39" ht="18" customHeight="1" x14ac:dyDescent="0.15">
      <c r="A36" s="469"/>
      <c r="B36" s="511">
        <v>4407.93</v>
      </c>
      <c r="C36" s="491"/>
      <c r="D36" s="512" t="s">
        <v>304</v>
      </c>
      <c r="E36" s="473" t="s">
        <v>205</v>
      </c>
      <c r="F36" s="474">
        <v>0</v>
      </c>
      <c r="G36" s="474">
        <v>77</v>
      </c>
      <c r="H36" s="298">
        <v>0</v>
      </c>
      <c r="I36" s="298">
        <v>93</v>
      </c>
      <c r="J36" s="474">
        <v>0</v>
      </c>
      <c r="K36" s="474">
        <v>25</v>
      </c>
      <c r="L36" s="298">
        <v>0</v>
      </c>
      <c r="M36" s="475">
        <v>14</v>
      </c>
      <c r="N36" s="464"/>
      <c r="O36" s="435"/>
      <c r="P36" s="435"/>
      <c r="Q36" s="435"/>
      <c r="R36" s="435"/>
      <c r="S36" s="435"/>
      <c r="T36" s="435"/>
      <c r="U36" s="435"/>
      <c r="V36" s="435"/>
      <c r="W36" s="435"/>
      <c r="X36" s="435"/>
      <c r="Y36" s="435"/>
      <c r="Z36" s="465"/>
      <c r="AA36" s="469"/>
      <c r="AB36" s="511">
        <v>4407.93</v>
      </c>
      <c r="AC36" s="491"/>
      <c r="AD36" s="512" t="s">
        <v>304</v>
      </c>
      <c r="AE36" s="476" t="s">
        <v>297</v>
      </c>
      <c r="AF36" s="482"/>
      <c r="AG36" s="482"/>
      <c r="AH36" s="482"/>
      <c r="AI36" s="482"/>
      <c r="AJ36" s="482"/>
      <c r="AK36" s="482"/>
      <c r="AL36" s="482"/>
      <c r="AM36" s="483"/>
    </row>
    <row r="37" spans="1:39" ht="18" customHeight="1" x14ac:dyDescent="0.15">
      <c r="A37" s="469"/>
      <c r="B37" s="511">
        <v>4407.9399999999996</v>
      </c>
      <c r="C37" s="491"/>
      <c r="D37" s="512" t="s">
        <v>305</v>
      </c>
      <c r="E37" s="473" t="s">
        <v>205</v>
      </c>
      <c r="F37" s="462">
        <v>0</v>
      </c>
      <c r="G37" s="462">
        <v>9</v>
      </c>
      <c r="H37" s="298">
        <v>0</v>
      </c>
      <c r="I37" s="298">
        <v>0</v>
      </c>
      <c r="J37" s="462">
        <v>0</v>
      </c>
      <c r="K37" s="462">
        <v>0</v>
      </c>
      <c r="L37" s="298">
        <v>0</v>
      </c>
      <c r="M37" s="475">
        <v>3</v>
      </c>
      <c r="N37" s="464"/>
      <c r="O37" s="435"/>
      <c r="P37" s="435"/>
      <c r="Q37" s="435"/>
      <c r="R37" s="435"/>
      <c r="S37" s="435"/>
      <c r="T37" s="435"/>
      <c r="U37" s="435"/>
      <c r="V37" s="435"/>
      <c r="W37" s="435"/>
      <c r="X37" s="435"/>
      <c r="Y37" s="435"/>
      <c r="Z37" s="465"/>
      <c r="AA37" s="469"/>
      <c r="AB37" s="511">
        <v>4407.9399999999996</v>
      </c>
      <c r="AC37" s="491"/>
      <c r="AD37" s="512" t="s">
        <v>305</v>
      </c>
      <c r="AE37" s="476" t="s">
        <v>297</v>
      </c>
      <c r="AF37" s="482"/>
      <c r="AG37" s="482"/>
      <c r="AH37" s="482"/>
      <c r="AI37" s="482"/>
      <c r="AJ37" s="482"/>
      <c r="AK37" s="482"/>
      <c r="AL37" s="482"/>
      <c r="AM37" s="483"/>
    </row>
    <row r="38" spans="1:39" ht="18" customHeight="1" x14ac:dyDescent="0.15">
      <c r="A38" s="469"/>
      <c r="B38" s="511">
        <v>4407.95</v>
      </c>
      <c r="C38" s="491"/>
      <c r="D38" s="512" t="s">
        <v>306</v>
      </c>
      <c r="E38" s="473" t="s">
        <v>205</v>
      </c>
      <c r="F38" s="474">
        <v>7</v>
      </c>
      <c r="G38" s="474">
        <v>4954</v>
      </c>
      <c r="H38" s="298">
        <v>7</v>
      </c>
      <c r="I38" s="298">
        <v>5056</v>
      </c>
      <c r="J38" s="474">
        <v>0</v>
      </c>
      <c r="K38" s="474">
        <v>1</v>
      </c>
      <c r="L38" s="298">
        <v>0</v>
      </c>
      <c r="M38" s="475">
        <v>25</v>
      </c>
      <c r="N38" s="464"/>
      <c r="O38" s="435"/>
      <c r="P38" s="435"/>
      <c r="Q38" s="435"/>
      <c r="R38" s="435"/>
      <c r="S38" s="435"/>
      <c r="T38" s="435"/>
      <c r="U38" s="435"/>
      <c r="V38" s="435"/>
      <c r="W38" s="435"/>
      <c r="X38" s="435"/>
      <c r="Y38" s="435"/>
      <c r="Z38" s="465"/>
      <c r="AA38" s="469"/>
      <c r="AB38" s="511">
        <v>4407.95</v>
      </c>
      <c r="AC38" s="491"/>
      <c r="AD38" s="512" t="s">
        <v>306</v>
      </c>
      <c r="AE38" s="476" t="s">
        <v>297</v>
      </c>
      <c r="AF38" s="482"/>
      <c r="AG38" s="482"/>
      <c r="AH38" s="482"/>
      <c r="AI38" s="482"/>
      <c r="AJ38" s="482"/>
      <c r="AK38" s="482"/>
      <c r="AL38" s="482"/>
      <c r="AM38" s="483"/>
    </row>
    <row r="39" spans="1:39" ht="18" customHeight="1" x14ac:dyDescent="0.15">
      <c r="A39" s="469"/>
      <c r="B39" s="511">
        <v>4407.97</v>
      </c>
      <c r="C39" s="491"/>
      <c r="D39" s="512" t="s">
        <v>307</v>
      </c>
      <c r="E39" s="473" t="s">
        <v>205</v>
      </c>
      <c r="F39" s="474">
        <v>0</v>
      </c>
      <c r="G39" s="474">
        <v>74</v>
      </c>
      <c r="H39" s="298">
        <v>0</v>
      </c>
      <c r="I39" s="298">
        <v>33</v>
      </c>
      <c r="J39" s="474">
        <v>7</v>
      </c>
      <c r="K39" s="474">
        <v>842</v>
      </c>
      <c r="L39" s="298">
        <v>7</v>
      </c>
      <c r="M39" s="475">
        <v>853</v>
      </c>
      <c r="N39" s="464"/>
      <c r="O39" s="435"/>
      <c r="P39" s="435"/>
      <c r="Q39" s="435"/>
      <c r="R39" s="435"/>
      <c r="S39" s="435"/>
      <c r="T39" s="435"/>
      <c r="U39" s="435"/>
      <c r="V39" s="435"/>
      <c r="W39" s="435"/>
      <c r="X39" s="435"/>
      <c r="Y39" s="435"/>
      <c r="Z39" s="465"/>
      <c r="AA39" s="469"/>
      <c r="AB39" s="511">
        <v>4407.97</v>
      </c>
      <c r="AC39" s="491"/>
      <c r="AD39" s="512" t="s">
        <v>307</v>
      </c>
      <c r="AE39" s="476" t="s">
        <v>297</v>
      </c>
      <c r="AF39" s="482"/>
      <c r="AG39" s="482"/>
      <c r="AH39" s="482"/>
      <c r="AI39" s="482"/>
      <c r="AJ39" s="482"/>
      <c r="AK39" s="482"/>
      <c r="AL39" s="482"/>
      <c r="AM39" s="483"/>
    </row>
    <row r="40" spans="1:39" ht="18.75" customHeight="1" x14ac:dyDescent="0.15">
      <c r="A40" s="515"/>
      <c r="B40" s="516">
        <v>4407.96</v>
      </c>
      <c r="C40" s="517"/>
      <c r="D40" s="518" t="s">
        <v>308</v>
      </c>
      <c r="E40" s="519" t="s">
        <v>205</v>
      </c>
      <c r="F40" s="513">
        <v>0</v>
      </c>
      <c r="G40" s="513">
        <v>20</v>
      </c>
      <c r="H40" s="520">
        <v>0</v>
      </c>
      <c r="I40" s="520">
        <v>6</v>
      </c>
      <c r="J40" s="513">
        <v>0</v>
      </c>
      <c r="K40" s="513">
        <v>19</v>
      </c>
      <c r="L40" s="520">
        <v>0</v>
      </c>
      <c r="M40" s="521">
        <v>0</v>
      </c>
      <c r="N40" s="464"/>
      <c r="O40" s="435"/>
      <c r="P40" s="435"/>
      <c r="Q40" s="435"/>
      <c r="R40" s="435"/>
      <c r="S40" s="435"/>
      <c r="T40" s="435"/>
      <c r="U40" s="435"/>
      <c r="V40" s="435"/>
      <c r="W40" s="435"/>
      <c r="X40" s="435"/>
      <c r="Y40" s="435"/>
      <c r="Z40" s="465"/>
      <c r="AA40" s="515"/>
      <c r="AB40" s="516">
        <v>4407.96</v>
      </c>
      <c r="AC40" s="517"/>
      <c r="AD40" s="518" t="s">
        <v>308</v>
      </c>
      <c r="AE40" s="522" t="s">
        <v>297</v>
      </c>
      <c r="AF40" s="523"/>
      <c r="AG40" s="523"/>
      <c r="AH40" s="523"/>
      <c r="AI40" s="523"/>
      <c r="AJ40" s="523"/>
      <c r="AK40" s="523"/>
      <c r="AL40" s="523"/>
      <c r="AM40" s="524"/>
    </row>
    <row r="41" spans="1:39" ht="18.75" customHeight="1" x14ac:dyDescent="0.25">
      <c r="A41" s="525" t="s">
        <v>309</v>
      </c>
      <c r="B41" s="526"/>
      <c r="C41" s="526"/>
      <c r="D41" s="527"/>
      <c r="E41" s="528"/>
      <c r="F41" s="529"/>
      <c r="G41" s="530"/>
      <c r="H41" s="527"/>
      <c r="I41" s="414"/>
      <c r="J41" s="414"/>
      <c r="K41" s="414"/>
      <c r="L41" s="414"/>
      <c r="M41" s="414"/>
      <c r="N41" s="417"/>
      <c r="O41" s="417"/>
      <c r="P41" s="417"/>
      <c r="Q41" s="417"/>
      <c r="R41" s="417"/>
      <c r="S41" s="417"/>
      <c r="T41" s="417"/>
      <c r="U41" s="417"/>
      <c r="V41" s="417"/>
      <c r="W41" s="417"/>
      <c r="X41" s="417"/>
      <c r="Y41" s="417"/>
      <c r="Z41" s="417"/>
      <c r="AA41" s="414"/>
      <c r="AB41" s="414"/>
      <c r="AC41" s="414"/>
      <c r="AD41" s="414"/>
      <c r="AE41" s="414"/>
      <c r="AF41" s="414"/>
      <c r="AG41" s="414"/>
      <c r="AH41" s="414"/>
      <c r="AI41" s="414"/>
      <c r="AJ41" s="414"/>
      <c r="AK41" s="414"/>
      <c r="AL41" s="414"/>
      <c r="AM41" s="531"/>
    </row>
    <row r="42" spans="1:39" ht="15.75" customHeight="1" x14ac:dyDescent="0.25">
      <c r="A42" s="532" t="s">
        <v>310</v>
      </c>
      <c r="B42" s="533"/>
      <c r="C42" s="533"/>
      <c r="D42" s="417"/>
      <c r="E42" s="424"/>
      <c r="F42" s="474"/>
      <c r="G42" s="534"/>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20"/>
    </row>
    <row r="43" spans="1:39" ht="20.25" customHeight="1" x14ac:dyDescent="0.25">
      <c r="A43" s="535" t="s">
        <v>311</v>
      </c>
      <c r="B43" s="533"/>
      <c r="C43" s="533"/>
      <c r="D43" s="417"/>
      <c r="E43" s="424"/>
      <c r="F43" s="513"/>
      <c r="G43" s="536"/>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417"/>
      <c r="AM43" s="420"/>
    </row>
    <row r="44" spans="1:39" ht="18" customHeight="1" x14ac:dyDescent="0.25">
      <c r="A44" s="535" t="s">
        <v>312</v>
      </c>
      <c r="B44" s="533"/>
      <c r="C44" s="533"/>
      <c r="D44" s="417"/>
      <c r="E44" s="417"/>
      <c r="F44" s="414"/>
      <c r="G44" s="414"/>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20"/>
    </row>
    <row r="45" spans="1:39" ht="15.75" customHeight="1" x14ac:dyDescent="0.25">
      <c r="A45" s="537"/>
      <c r="B45" s="538"/>
      <c r="C45" s="538"/>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40"/>
    </row>
  </sheetData>
  <mergeCells count="26">
    <mergeCell ref="AF12:AI12"/>
    <mergeCell ref="AJ12:AM12"/>
    <mergeCell ref="F13:G13"/>
    <mergeCell ref="H13:I13"/>
    <mergeCell ref="J13:K13"/>
    <mergeCell ref="L13:M13"/>
    <mergeCell ref="AF13:AG13"/>
    <mergeCell ref="AH13:AI13"/>
    <mergeCell ref="AJ13:AK13"/>
    <mergeCell ref="AL13:AM13"/>
    <mergeCell ref="F12:I12"/>
    <mergeCell ref="J12:M12"/>
    <mergeCell ref="I2:J2"/>
    <mergeCell ref="L2:M2"/>
    <mergeCell ref="H3:J3"/>
    <mergeCell ref="H4:M4"/>
    <mergeCell ref="E10:F10"/>
    <mergeCell ref="D5:G6"/>
    <mergeCell ref="D8:G8"/>
    <mergeCell ref="D7:G7"/>
    <mergeCell ref="D9:G9"/>
    <mergeCell ref="H9:M9"/>
    <mergeCell ref="H5:I5"/>
    <mergeCell ref="H6:M6"/>
    <mergeCell ref="I7:J7"/>
    <mergeCell ref="L7:M7"/>
  </mergeCells>
  <pageMargins left="0.39370100000000002" right="0.19685" top="0.39370100000000002" bottom="0.19685" header="0.11811000000000001" footer="0"/>
  <pageSetup orientation="landscape"/>
  <headerFooter>
    <oddFooter>&amp;C&amp;"Helvetica,Regular"&amp;12&amp;K000000&amp;P</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135"/>
  <sheetViews>
    <sheetView showGridLines="0" workbookViewId="0"/>
  </sheetViews>
  <sheetFormatPr defaultColWidth="8.875" defaultRowHeight="15.75" customHeight="1" x14ac:dyDescent="0.15"/>
  <cols>
    <col min="1" max="1" width="11.375" style="541" customWidth="1"/>
    <col min="2" max="2" width="9.125" style="541" customWidth="1"/>
    <col min="3" max="3" width="43.625" style="541" customWidth="1"/>
    <col min="4" max="4" width="9.625" style="541" customWidth="1"/>
    <col min="5" max="5" width="11.375" style="541" customWidth="1"/>
    <col min="6" max="6" width="19.5" style="541" customWidth="1"/>
    <col min="7" max="7" width="14.875" style="541" customWidth="1"/>
    <col min="8" max="8" width="20.875" style="541" customWidth="1"/>
    <col min="9" max="9" width="129.875" style="541" customWidth="1"/>
    <col min="10" max="10" width="8.875" style="541" customWidth="1"/>
    <col min="11" max="16384" width="8.875" style="541"/>
  </cols>
  <sheetData>
    <row r="1" spans="1:9" ht="17.45" customHeight="1" x14ac:dyDescent="0.25">
      <c r="A1" s="542"/>
      <c r="B1" s="543"/>
      <c r="C1" s="544" t="s">
        <v>7</v>
      </c>
      <c r="D1" s="545"/>
      <c r="E1" s="545"/>
      <c r="F1" s="545"/>
      <c r="G1" s="545"/>
      <c r="H1" s="546"/>
      <c r="I1" s="547"/>
    </row>
    <row r="2" spans="1:9" ht="17.100000000000001" customHeight="1" x14ac:dyDescent="0.25">
      <c r="A2" s="548"/>
      <c r="B2" s="549"/>
      <c r="C2" s="550" t="s">
        <v>7</v>
      </c>
      <c r="D2" s="1073" t="s">
        <v>314</v>
      </c>
      <c r="E2" s="1074"/>
      <c r="F2" s="1074"/>
      <c r="G2" s="1075"/>
      <c r="H2" s="546"/>
      <c r="I2" s="547"/>
    </row>
    <row r="3" spans="1:9" ht="23.1" customHeight="1" x14ac:dyDescent="0.25">
      <c r="A3" s="548"/>
      <c r="B3" s="549"/>
      <c r="C3" s="549"/>
      <c r="D3" s="1075"/>
      <c r="E3" s="1075"/>
      <c r="F3" s="1075"/>
      <c r="G3" s="1075"/>
      <c r="H3" s="546"/>
      <c r="I3" s="547"/>
    </row>
    <row r="4" spans="1:9" ht="18" customHeight="1" x14ac:dyDescent="0.25">
      <c r="A4" s="548"/>
      <c r="B4" s="551"/>
      <c r="C4" s="552" t="s">
        <v>7</v>
      </c>
      <c r="D4" s="1076" t="s">
        <v>315</v>
      </c>
      <c r="E4" s="1077"/>
      <c r="F4" s="1077"/>
      <c r="G4" s="1078"/>
      <c r="H4" s="546"/>
      <c r="I4" s="547"/>
    </row>
    <row r="5" spans="1:9" ht="18" customHeight="1" x14ac:dyDescent="0.25">
      <c r="A5" s="548"/>
      <c r="B5" s="549"/>
      <c r="C5" s="549"/>
      <c r="D5" s="1076" t="s">
        <v>316</v>
      </c>
      <c r="E5" s="1077"/>
      <c r="F5" s="1077"/>
      <c r="G5" s="1078"/>
      <c r="H5" s="546"/>
      <c r="I5" s="547"/>
    </row>
    <row r="6" spans="1:9" ht="17.100000000000001" customHeight="1" x14ac:dyDescent="0.25">
      <c r="A6" s="553" t="s">
        <v>317</v>
      </c>
      <c r="B6" s="554"/>
      <c r="C6" s="554"/>
      <c r="D6" s="554"/>
      <c r="E6" s="554"/>
      <c r="F6" s="554"/>
      <c r="G6" s="555"/>
      <c r="H6" s="556"/>
      <c r="I6" s="547"/>
    </row>
    <row r="7" spans="1:9" ht="17.100000000000001" customHeight="1" x14ac:dyDescent="0.15">
      <c r="A7" s="557" t="s">
        <v>7</v>
      </c>
      <c r="B7" s="558"/>
      <c r="C7" s="559" t="s">
        <v>7</v>
      </c>
      <c r="D7" s="1079" t="s">
        <v>318</v>
      </c>
      <c r="E7" s="1080"/>
      <c r="F7" s="1080"/>
      <c r="G7" s="1080"/>
      <c r="H7" s="560"/>
      <c r="I7" s="547"/>
    </row>
    <row r="8" spans="1:9" ht="15" customHeight="1" x14ac:dyDescent="0.15">
      <c r="A8" s="561"/>
      <c r="B8" s="562"/>
      <c r="C8" s="562"/>
      <c r="D8" s="1081"/>
      <c r="E8" s="1082"/>
      <c r="F8" s="1082"/>
      <c r="G8" s="1082"/>
      <c r="H8" s="556"/>
      <c r="I8" s="547"/>
    </row>
    <row r="9" spans="1:9" ht="30" customHeight="1" x14ac:dyDescent="0.15">
      <c r="A9" s="561"/>
      <c r="B9" s="562"/>
      <c r="C9" s="562"/>
      <c r="D9" s="1083" t="s">
        <v>319</v>
      </c>
      <c r="E9" s="1084"/>
      <c r="F9" s="1085"/>
      <c r="G9" s="1083" t="s">
        <v>320</v>
      </c>
      <c r="H9" s="1086"/>
      <c r="I9" s="547"/>
    </row>
    <row r="10" spans="1:9" ht="38.25" customHeight="1" x14ac:dyDescent="0.15">
      <c r="A10" s="563" t="s">
        <v>22</v>
      </c>
      <c r="B10" s="564" t="s">
        <v>314</v>
      </c>
      <c r="C10" s="564" t="s">
        <v>22</v>
      </c>
      <c r="D10" s="565" t="s">
        <v>321</v>
      </c>
      <c r="E10" s="566" t="s">
        <v>322</v>
      </c>
      <c r="F10" s="566" t="s">
        <v>323</v>
      </c>
      <c r="G10" s="566" t="s">
        <v>321</v>
      </c>
      <c r="H10" s="567" t="s">
        <v>323</v>
      </c>
      <c r="I10" s="547"/>
    </row>
    <row r="11" spans="1:9" ht="17.100000000000001" customHeight="1" x14ac:dyDescent="0.15">
      <c r="A11" s="563" t="s">
        <v>26</v>
      </c>
      <c r="B11" s="564" t="s">
        <v>27</v>
      </c>
      <c r="C11" s="568"/>
      <c r="D11" s="1067" t="s">
        <v>324</v>
      </c>
      <c r="E11" s="1069" t="s">
        <v>325</v>
      </c>
      <c r="F11" s="569" t="s">
        <v>28</v>
      </c>
      <c r="G11" s="1067" t="s">
        <v>324</v>
      </c>
      <c r="H11" s="570" t="s">
        <v>28</v>
      </c>
      <c r="I11" s="571"/>
    </row>
    <row r="12" spans="1:9" ht="16.5" customHeight="1" x14ac:dyDescent="0.25">
      <c r="A12" s="572" t="s">
        <v>7</v>
      </c>
      <c r="B12" s="573" t="s">
        <v>23</v>
      </c>
      <c r="C12" s="574"/>
      <c r="D12" s="1068"/>
      <c r="E12" s="1070"/>
      <c r="F12" s="575" t="s">
        <v>326</v>
      </c>
      <c r="G12" s="1068"/>
      <c r="H12" s="575" t="s">
        <v>326</v>
      </c>
      <c r="I12" s="576" t="s">
        <v>327</v>
      </c>
    </row>
    <row r="13" spans="1:9" ht="18" customHeight="1" x14ac:dyDescent="0.15">
      <c r="A13" s="577" t="s">
        <v>34</v>
      </c>
      <c r="B13" s="578" t="s">
        <v>328</v>
      </c>
      <c r="C13" s="577" t="s">
        <v>35</v>
      </c>
      <c r="D13" s="579"/>
      <c r="E13" s="580"/>
      <c r="F13" s="580"/>
      <c r="G13" s="581"/>
      <c r="H13" s="582"/>
      <c r="I13" s="583"/>
    </row>
    <row r="14" spans="1:9" ht="18" customHeight="1" x14ac:dyDescent="0.15">
      <c r="A14" s="584" t="s">
        <v>39</v>
      </c>
      <c r="B14" s="585" t="s">
        <v>328</v>
      </c>
      <c r="C14" s="584" t="s">
        <v>329</v>
      </c>
      <c r="D14" s="586">
        <v>1.38</v>
      </c>
      <c r="E14" s="587"/>
      <c r="F14" s="587"/>
      <c r="G14" s="588"/>
      <c r="H14" s="589"/>
      <c r="I14" s="590"/>
    </row>
    <row r="15" spans="1:9" ht="18" customHeight="1" x14ac:dyDescent="0.15">
      <c r="A15" s="584" t="s">
        <v>44</v>
      </c>
      <c r="B15" s="591" t="s">
        <v>328</v>
      </c>
      <c r="C15" s="584" t="s">
        <v>45</v>
      </c>
      <c r="D15" s="592">
        <v>1.6</v>
      </c>
      <c r="E15" s="587"/>
      <c r="F15" s="587"/>
      <c r="G15" s="593" t="s">
        <v>330</v>
      </c>
      <c r="H15" s="594"/>
      <c r="I15" s="595" t="s">
        <v>331</v>
      </c>
    </row>
    <row r="16" spans="1:9" ht="16.5" customHeight="1" x14ac:dyDescent="0.15">
      <c r="A16" s="584"/>
      <c r="B16" s="596"/>
      <c r="C16" s="597"/>
      <c r="D16" s="598"/>
      <c r="E16" s="587"/>
      <c r="F16" s="587"/>
      <c r="G16" s="593" t="s">
        <v>332</v>
      </c>
      <c r="H16" s="594"/>
      <c r="I16" s="595" t="s">
        <v>333</v>
      </c>
    </row>
    <row r="17" spans="1:9" ht="18" customHeight="1" x14ac:dyDescent="0.15">
      <c r="A17" s="584" t="s">
        <v>47</v>
      </c>
      <c r="B17" s="591" t="s">
        <v>328</v>
      </c>
      <c r="C17" s="584" t="s">
        <v>48</v>
      </c>
      <c r="D17" s="592">
        <v>1.33</v>
      </c>
      <c r="E17" s="587"/>
      <c r="F17" s="587"/>
      <c r="G17" s="593" t="s">
        <v>334</v>
      </c>
      <c r="H17" s="594"/>
      <c r="I17" s="595" t="s">
        <v>335</v>
      </c>
    </row>
    <row r="18" spans="1:9" ht="16.5" customHeight="1" x14ac:dyDescent="0.15">
      <c r="A18" s="584"/>
      <c r="B18" s="599"/>
      <c r="C18" s="597"/>
      <c r="D18" s="598"/>
      <c r="E18" s="587"/>
      <c r="F18" s="587"/>
      <c r="G18" s="593" t="s">
        <v>336</v>
      </c>
      <c r="H18" s="594"/>
      <c r="I18" s="590"/>
    </row>
    <row r="19" spans="1:9" ht="18" customHeight="1" x14ac:dyDescent="0.15">
      <c r="A19" s="584" t="s">
        <v>50</v>
      </c>
      <c r="B19" s="585" t="s">
        <v>328</v>
      </c>
      <c r="C19" s="584" t="s">
        <v>51</v>
      </c>
      <c r="D19" s="586"/>
      <c r="E19" s="587"/>
      <c r="F19" s="587"/>
      <c r="G19" s="588"/>
      <c r="H19" s="600"/>
      <c r="I19" s="590"/>
    </row>
    <row r="20" spans="1:9" ht="18" customHeight="1" x14ac:dyDescent="0.15">
      <c r="A20" s="584" t="s">
        <v>53</v>
      </c>
      <c r="B20" s="585" t="s">
        <v>328</v>
      </c>
      <c r="C20" s="584" t="s">
        <v>45</v>
      </c>
      <c r="D20" s="586"/>
      <c r="E20" s="587"/>
      <c r="F20" s="587"/>
      <c r="G20" s="601">
        <v>1.1000000000000001</v>
      </c>
      <c r="H20" s="600"/>
      <c r="I20" s="595" t="s">
        <v>337</v>
      </c>
    </row>
    <row r="21" spans="1:9" ht="16.5" customHeight="1" x14ac:dyDescent="0.15">
      <c r="A21" s="584" t="s">
        <v>338</v>
      </c>
      <c r="B21" s="602"/>
      <c r="C21" s="584" t="s">
        <v>339</v>
      </c>
      <c r="D21" s="586"/>
      <c r="E21" s="587"/>
      <c r="F21" s="587"/>
      <c r="G21" s="601">
        <v>1.21</v>
      </c>
      <c r="H21" s="600"/>
      <c r="I21" s="595" t="s">
        <v>340</v>
      </c>
    </row>
    <row r="22" spans="1:9" ht="16.5" customHeight="1" x14ac:dyDescent="0.15">
      <c r="A22" s="584" t="s">
        <v>341</v>
      </c>
      <c r="B22" s="602"/>
      <c r="C22" s="584" t="s">
        <v>342</v>
      </c>
      <c r="D22" s="586"/>
      <c r="E22" s="587"/>
      <c r="F22" s="587"/>
      <c r="G22" s="601">
        <v>1.075</v>
      </c>
      <c r="H22" s="600"/>
      <c r="I22" s="595" t="s">
        <v>343</v>
      </c>
    </row>
    <row r="23" spans="1:9" ht="18" customHeight="1" x14ac:dyDescent="0.15">
      <c r="A23" s="584" t="s">
        <v>55</v>
      </c>
      <c r="B23" s="585" t="s">
        <v>328</v>
      </c>
      <c r="C23" s="584" t="s">
        <v>48</v>
      </c>
      <c r="D23" s="586"/>
      <c r="E23" s="587"/>
      <c r="F23" s="587"/>
      <c r="G23" s="601">
        <v>0.91</v>
      </c>
      <c r="H23" s="589"/>
      <c r="I23" s="595" t="s">
        <v>337</v>
      </c>
    </row>
    <row r="24" spans="1:9" ht="66" customHeight="1" x14ac:dyDescent="0.15">
      <c r="A24" s="584" t="s">
        <v>57</v>
      </c>
      <c r="B24" s="585" t="s">
        <v>328</v>
      </c>
      <c r="C24" s="584" t="s">
        <v>344</v>
      </c>
      <c r="D24" s="586">
        <f>1/0.73</f>
        <v>1.3698630136986301</v>
      </c>
      <c r="E24" s="587"/>
      <c r="F24" s="587"/>
      <c r="G24" s="593" t="s">
        <v>345</v>
      </c>
      <c r="H24" s="600"/>
      <c r="I24" s="603" t="s">
        <v>346</v>
      </c>
    </row>
    <row r="25" spans="1:9" ht="18" customHeight="1" x14ac:dyDescent="0.15">
      <c r="A25" s="584" t="s">
        <v>60</v>
      </c>
      <c r="B25" s="585" t="s">
        <v>328</v>
      </c>
      <c r="C25" s="584" t="s">
        <v>61</v>
      </c>
      <c r="D25" s="586"/>
      <c r="E25" s="587"/>
      <c r="F25" s="587"/>
      <c r="G25" s="604">
        <v>1.05</v>
      </c>
      <c r="H25" s="589"/>
      <c r="I25" s="595" t="s">
        <v>347</v>
      </c>
    </row>
    <row r="26" spans="1:9" ht="18" customHeight="1" x14ac:dyDescent="0.15">
      <c r="A26" s="584" t="s">
        <v>63</v>
      </c>
      <c r="B26" s="585" t="s">
        <v>328</v>
      </c>
      <c r="C26" s="584" t="s">
        <v>45</v>
      </c>
      <c r="D26" s="586">
        <f>1.43</f>
        <v>1.43</v>
      </c>
      <c r="E26" s="587"/>
      <c r="F26" s="587"/>
      <c r="G26" s="604">
        <v>1.07</v>
      </c>
      <c r="H26" s="589"/>
      <c r="I26" s="595" t="s">
        <v>348</v>
      </c>
    </row>
    <row r="27" spans="1:9" ht="18" customHeight="1" x14ac:dyDescent="0.15">
      <c r="A27" s="584" t="s">
        <v>65</v>
      </c>
      <c r="B27" s="585" t="s">
        <v>328</v>
      </c>
      <c r="C27" s="584" t="s">
        <v>48</v>
      </c>
      <c r="D27" s="586">
        <v>1.25</v>
      </c>
      <c r="E27" s="587"/>
      <c r="F27" s="587"/>
      <c r="G27" s="604">
        <v>0.91</v>
      </c>
      <c r="H27" s="589"/>
      <c r="I27" s="595" t="s">
        <v>349</v>
      </c>
    </row>
    <row r="28" spans="1:9" ht="16.5" customHeight="1" x14ac:dyDescent="0.15">
      <c r="A28" s="584" t="s">
        <v>350</v>
      </c>
      <c r="B28" s="602"/>
      <c r="C28" s="584" t="s">
        <v>351</v>
      </c>
      <c r="D28" s="586"/>
      <c r="E28" s="587"/>
      <c r="F28" s="587"/>
      <c r="G28" s="604">
        <v>0.92</v>
      </c>
      <c r="H28" s="589"/>
      <c r="I28" s="595" t="s">
        <v>352</v>
      </c>
    </row>
    <row r="29" spans="1:9" ht="16.5" customHeight="1" x14ac:dyDescent="0.15">
      <c r="A29" s="584" t="s">
        <v>353</v>
      </c>
      <c r="B29" s="602"/>
      <c r="C29" s="584" t="s">
        <v>354</v>
      </c>
      <c r="D29" s="586"/>
      <c r="E29" s="587"/>
      <c r="F29" s="587"/>
      <c r="G29" s="604">
        <v>0.88</v>
      </c>
      <c r="H29" s="589"/>
      <c r="I29" s="595" t="s">
        <v>352</v>
      </c>
    </row>
    <row r="30" spans="1:9" ht="16.5" customHeight="1" x14ac:dyDescent="0.15">
      <c r="A30" s="584" t="s">
        <v>355</v>
      </c>
      <c r="B30" s="602"/>
      <c r="C30" s="584" t="s">
        <v>356</v>
      </c>
      <c r="D30" s="586"/>
      <c r="E30" s="587"/>
      <c r="F30" s="587"/>
      <c r="G30" s="604">
        <v>0.77</v>
      </c>
      <c r="H30" s="589"/>
      <c r="I30" s="595" t="s">
        <v>357</v>
      </c>
    </row>
    <row r="31" spans="1:9" ht="16.5" customHeight="1" x14ac:dyDescent="0.15">
      <c r="A31" s="584" t="s">
        <v>358</v>
      </c>
      <c r="B31" s="602"/>
      <c r="C31" s="584" t="s">
        <v>359</v>
      </c>
      <c r="D31" s="586"/>
      <c r="E31" s="587"/>
      <c r="F31" s="587"/>
      <c r="G31" s="604">
        <v>0.88</v>
      </c>
      <c r="H31" s="589"/>
      <c r="I31" s="595" t="s">
        <v>352</v>
      </c>
    </row>
    <row r="32" spans="1:9" ht="16.5" customHeight="1" x14ac:dyDescent="0.15">
      <c r="A32" s="584" t="s">
        <v>360</v>
      </c>
      <c r="B32" s="602"/>
      <c r="C32" s="584" t="s">
        <v>361</v>
      </c>
      <c r="D32" s="586"/>
      <c r="E32" s="587"/>
      <c r="F32" s="587"/>
      <c r="G32" s="604">
        <v>1.06</v>
      </c>
      <c r="H32" s="589"/>
      <c r="I32" s="595" t="s">
        <v>352</v>
      </c>
    </row>
    <row r="33" spans="1:9" ht="18" customHeight="1" x14ac:dyDescent="0.15">
      <c r="A33" s="584" t="s">
        <v>68</v>
      </c>
      <c r="B33" s="585" t="s">
        <v>328</v>
      </c>
      <c r="C33" s="584" t="s">
        <v>362</v>
      </c>
      <c r="D33" s="586">
        <v>1.48</v>
      </c>
      <c r="E33" s="587"/>
      <c r="F33" s="587"/>
      <c r="G33" s="604">
        <v>1.08</v>
      </c>
      <c r="H33" s="589"/>
      <c r="I33" s="595" t="s">
        <v>363</v>
      </c>
    </row>
    <row r="34" spans="1:9" ht="18" customHeight="1" x14ac:dyDescent="0.15">
      <c r="A34" s="584" t="s">
        <v>72</v>
      </c>
      <c r="B34" s="585" t="s">
        <v>328</v>
      </c>
      <c r="C34" s="584" t="s">
        <v>45</v>
      </c>
      <c r="D34" s="586">
        <v>1.54</v>
      </c>
      <c r="E34" s="587"/>
      <c r="F34" s="605"/>
      <c r="G34" s="604">
        <v>1.1200000000000001</v>
      </c>
      <c r="H34" s="594"/>
      <c r="I34" s="595" t="s">
        <v>364</v>
      </c>
    </row>
    <row r="35" spans="1:9" ht="18" customHeight="1" x14ac:dyDescent="0.15">
      <c r="A35" s="584" t="s">
        <v>74</v>
      </c>
      <c r="B35" s="585" t="s">
        <v>328</v>
      </c>
      <c r="C35" s="584" t="s">
        <v>48</v>
      </c>
      <c r="D35" s="586">
        <v>1.33</v>
      </c>
      <c r="E35" s="587"/>
      <c r="F35" s="605"/>
      <c r="G35" s="604">
        <v>0.91</v>
      </c>
      <c r="H35" s="594"/>
      <c r="I35" s="595" t="s">
        <v>365</v>
      </c>
    </row>
    <row r="36" spans="1:9" ht="18" customHeight="1" x14ac:dyDescent="0.15">
      <c r="A36" s="584" t="s">
        <v>75</v>
      </c>
      <c r="B36" s="585" t="s">
        <v>328</v>
      </c>
      <c r="C36" s="584" t="s">
        <v>76</v>
      </c>
      <c r="D36" s="586">
        <v>1.33</v>
      </c>
      <c r="E36" s="587"/>
      <c r="F36" s="605"/>
      <c r="G36" s="604">
        <v>1.07</v>
      </c>
      <c r="H36" s="606"/>
      <c r="I36" s="607"/>
    </row>
    <row r="37" spans="1:9" ht="18" customHeight="1" x14ac:dyDescent="0.15">
      <c r="A37" s="584" t="s">
        <v>77</v>
      </c>
      <c r="B37" s="585" t="s">
        <v>328</v>
      </c>
      <c r="C37" s="584" t="s">
        <v>45</v>
      </c>
      <c r="D37" s="586">
        <v>1.43</v>
      </c>
      <c r="E37" s="587"/>
      <c r="F37" s="605"/>
      <c r="G37" s="604">
        <v>1.1200000000000001</v>
      </c>
      <c r="H37" s="606"/>
      <c r="I37" s="595" t="s">
        <v>366</v>
      </c>
    </row>
    <row r="38" spans="1:9" ht="18.75" customHeight="1" x14ac:dyDescent="0.15">
      <c r="A38" s="608" t="s">
        <v>79</v>
      </c>
      <c r="B38" s="609" t="s">
        <v>328</v>
      </c>
      <c r="C38" s="608" t="s">
        <v>48</v>
      </c>
      <c r="D38" s="610">
        <v>1.25</v>
      </c>
      <c r="E38" s="611"/>
      <c r="F38" s="612"/>
      <c r="G38" s="613">
        <v>0.91</v>
      </c>
      <c r="H38" s="614"/>
      <c r="I38" s="595" t="s">
        <v>367</v>
      </c>
    </row>
    <row r="39" spans="1:9" ht="16.5" customHeight="1" x14ac:dyDescent="0.15">
      <c r="A39" s="615" t="s">
        <v>83</v>
      </c>
      <c r="B39" s="578" t="s">
        <v>368</v>
      </c>
      <c r="C39" s="615" t="s">
        <v>84</v>
      </c>
      <c r="D39" s="579">
        <v>6</v>
      </c>
      <c r="E39" s="580"/>
      <c r="F39" s="616"/>
      <c r="G39" s="617">
        <v>5.35</v>
      </c>
      <c r="H39" s="618"/>
      <c r="I39" s="619" t="s">
        <v>369</v>
      </c>
    </row>
    <row r="40" spans="1:9" ht="18" customHeight="1" x14ac:dyDescent="0.15">
      <c r="A40" s="620" t="s">
        <v>88</v>
      </c>
      <c r="B40" s="585" t="s">
        <v>370</v>
      </c>
      <c r="C40" s="621" t="s">
        <v>89</v>
      </c>
      <c r="D40" s="586"/>
      <c r="E40" s="587"/>
      <c r="F40" s="622"/>
      <c r="G40" s="588"/>
      <c r="H40" s="623"/>
      <c r="I40" s="607"/>
    </row>
    <row r="41" spans="1:9" ht="18" customHeight="1" x14ac:dyDescent="0.15">
      <c r="A41" s="584" t="s">
        <v>91</v>
      </c>
      <c r="B41" s="591" t="s">
        <v>370</v>
      </c>
      <c r="C41" s="620" t="s">
        <v>92</v>
      </c>
      <c r="D41" s="624">
        <v>1.6</v>
      </c>
      <c r="E41" s="587"/>
      <c r="F41" s="625"/>
      <c r="G41" s="593" t="s">
        <v>371</v>
      </c>
      <c r="H41" s="626">
        <f>2.41/2</f>
        <v>1.2050000000000001</v>
      </c>
      <c r="I41" s="595" t="s">
        <v>372</v>
      </c>
    </row>
    <row r="42" spans="1:9" ht="16.5" customHeight="1" x14ac:dyDescent="0.15">
      <c r="A42" s="584"/>
      <c r="B42" s="627"/>
      <c r="C42" s="597"/>
      <c r="D42" s="628"/>
      <c r="E42" s="587"/>
      <c r="F42" s="629"/>
      <c r="G42" s="593" t="s">
        <v>373</v>
      </c>
      <c r="H42" s="630">
        <f>2.01/1.79</f>
        <v>1.1229050279329607</v>
      </c>
      <c r="I42" s="595" t="s">
        <v>374</v>
      </c>
    </row>
    <row r="43" spans="1:9" ht="16.5" customHeight="1" x14ac:dyDescent="0.15">
      <c r="A43" s="584"/>
      <c r="B43" s="599"/>
      <c r="C43" s="631"/>
      <c r="D43" s="632"/>
      <c r="E43" s="587"/>
      <c r="F43" s="633"/>
      <c r="G43" s="593" t="s">
        <v>375</v>
      </c>
      <c r="H43" s="623"/>
      <c r="I43" s="590"/>
    </row>
    <row r="44" spans="1:9" ht="18" customHeight="1" x14ac:dyDescent="0.15">
      <c r="A44" s="584" t="s">
        <v>93</v>
      </c>
      <c r="B44" s="591" t="s">
        <v>370</v>
      </c>
      <c r="C44" s="620" t="s">
        <v>376</v>
      </c>
      <c r="D44" s="624">
        <v>1.5</v>
      </c>
      <c r="E44" s="587"/>
      <c r="F44" s="629"/>
      <c r="G44" s="593" t="s">
        <v>377</v>
      </c>
      <c r="H44" s="623"/>
      <c r="I44" s="595" t="s">
        <v>378</v>
      </c>
    </row>
    <row r="45" spans="1:9" ht="16.5" customHeight="1" x14ac:dyDescent="0.15">
      <c r="A45" s="634"/>
      <c r="B45" s="599"/>
      <c r="C45" s="631"/>
      <c r="D45" s="632"/>
      <c r="E45" s="635"/>
      <c r="F45" s="633"/>
      <c r="G45" s="593" t="s">
        <v>379</v>
      </c>
      <c r="H45" s="636">
        <f>1000/(420*1.15)</f>
        <v>2.0703933747412009</v>
      </c>
      <c r="I45" s="595" t="s">
        <v>380</v>
      </c>
    </row>
    <row r="46" spans="1:9" ht="16.5" customHeight="1" x14ac:dyDescent="0.15">
      <c r="A46" s="621" t="s">
        <v>95</v>
      </c>
      <c r="B46" s="585" t="s">
        <v>381</v>
      </c>
      <c r="C46" s="621" t="s">
        <v>96</v>
      </c>
      <c r="D46" s="637"/>
      <c r="E46" s="638"/>
      <c r="F46" s="622"/>
      <c r="G46" s="588"/>
      <c r="H46" s="636"/>
      <c r="I46" s="595" t="s">
        <v>382</v>
      </c>
    </row>
    <row r="47" spans="1:9" ht="16.5" customHeight="1" x14ac:dyDescent="0.15">
      <c r="A47" s="620" t="s">
        <v>98</v>
      </c>
      <c r="B47" s="585" t="s">
        <v>368</v>
      </c>
      <c r="C47" s="620" t="s">
        <v>99</v>
      </c>
      <c r="D47" s="637"/>
      <c r="E47" s="638"/>
      <c r="F47" s="622"/>
      <c r="G47" s="588"/>
      <c r="H47" s="636"/>
      <c r="I47" s="590"/>
    </row>
    <row r="48" spans="1:9" ht="16.5" customHeight="1" x14ac:dyDescent="0.15">
      <c r="A48" s="584" t="s">
        <v>100</v>
      </c>
      <c r="B48" s="585" t="s">
        <v>368</v>
      </c>
      <c r="C48" s="584" t="s">
        <v>101</v>
      </c>
      <c r="D48" s="637"/>
      <c r="E48" s="638"/>
      <c r="F48" s="622"/>
      <c r="G48" s="604">
        <v>1.51</v>
      </c>
      <c r="H48" s="636">
        <v>1.44</v>
      </c>
      <c r="I48" s="595" t="s">
        <v>383</v>
      </c>
    </row>
    <row r="49" spans="1:9" ht="17.25" customHeight="1" x14ac:dyDescent="0.15">
      <c r="A49" s="608" t="s">
        <v>102</v>
      </c>
      <c r="B49" s="609" t="s">
        <v>368</v>
      </c>
      <c r="C49" s="608" t="s">
        <v>103</v>
      </c>
      <c r="D49" s="639"/>
      <c r="E49" s="640"/>
      <c r="F49" s="641"/>
      <c r="G49" s="613">
        <v>1.31</v>
      </c>
      <c r="H49" s="642">
        <v>2.29</v>
      </c>
      <c r="I49" s="595" t="s">
        <v>384</v>
      </c>
    </row>
    <row r="50" spans="1:9" ht="18" customHeight="1" x14ac:dyDescent="0.15">
      <c r="A50" s="577" t="s">
        <v>104</v>
      </c>
      <c r="B50" s="578" t="s">
        <v>370</v>
      </c>
      <c r="C50" s="577" t="s">
        <v>385</v>
      </c>
      <c r="D50" s="579"/>
      <c r="E50" s="580"/>
      <c r="F50" s="643" t="s">
        <v>386</v>
      </c>
      <c r="G50" s="581"/>
      <c r="H50" s="618"/>
      <c r="I50" s="607"/>
    </row>
    <row r="51" spans="1:9" ht="18" customHeight="1" x14ac:dyDescent="0.15">
      <c r="A51" s="584" t="s">
        <v>106</v>
      </c>
      <c r="B51" s="591" t="s">
        <v>370</v>
      </c>
      <c r="C51" s="584" t="s">
        <v>45</v>
      </c>
      <c r="D51" s="592">
        <v>1.82</v>
      </c>
      <c r="E51" s="587"/>
      <c r="F51" s="629"/>
      <c r="G51" s="593" t="s">
        <v>387</v>
      </c>
      <c r="H51" s="644" t="s">
        <v>388</v>
      </c>
      <c r="I51" s="595" t="s">
        <v>389</v>
      </c>
    </row>
    <row r="52" spans="1:9" ht="16.5" customHeight="1" x14ac:dyDescent="0.15">
      <c r="A52" s="584"/>
      <c r="B52" s="627"/>
      <c r="C52" s="597"/>
      <c r="D52" s="645"/>
      <c r="E52" s="587"/>
      <c r="F52" s="646"/>
      <c r="G52" s="593" t="s">
        <v>390</v>
      </c>
      <c r="H52" s="644" t="s">
        <v>391</v>
      </c>
      <c r="I52" s="595" t="s">
        <v>392</v>
      </c>
    </row>
    <row r="53" spans="1:9" ht="16.5" customHeight="1" x14ac:dyDescent="0.15">
      <c r="A53" s="584"/>
      <c r="B53" s="627"/>
      <c r="C53" s="631"/>
      <c r="D53" s="598"/>
      <c r="E53" s="587"/>
      <c r="F53" s="633"/>
      <c r="G53" s="588"/>
      <c r="H53" s="644" t="s">
        <v>393</v>
      </c>
      <c r="I53" s="590"/>
    </row>
    <row r="54" spans="1:9" ht="16.5" customHeight="1" x14ac:dyDescent="0.15">
      <c r="A54" s="584" t="s">
        <v>394</v>
      </c>
      <c r="B54" s="627"/>
      <c r="C54" s="620" t="s">
        <v>395</v>
      </c>
      <c r="D54" s="592"/>
      <c r="E54" s="587"/>
      <c r="F54" s="629"/>
      <c r="G54" s="604">
        <v>2.16</v>
      </c>
      <c r="H54" s="623"/>
      <c r="I54" s="595" t="s">
        <v>396</v>
      </c>
    </row>
    <row r="55" spans="1:9" ht="16.5" customHeight="1" x14ac:dyDescent="0.15">
      <c r="A55" s="584" t="s">
        <v>397</v>
      </c>
      <c r="B55" s="599"/>
      <c r="C55" s="634" t="s">
        <v>342</v>
      </c>
      <c r="D55" s="598"/>
      <c r="E55" s="587"/>
      <c r="F55" s="633"/>
      <c r="G55" s="604">
        <v>1.72</v>
      </c>
      <c r="H55" s="623"/>
      <c r="I55" s="595" t="s">
        <v>396</v>
      </c>
    </row>
    <row r="56" spans="1:9" ht="18" customHeight="1" x14ac:dyDescent="0.15">
      <c r="A56" s="584" t="s">
        <v>107</v>
      </c>
      <c r="B56" s="591" t="s">
        <v>370</v>
      </c>
      <c r="C56" s="620" t="s">
        <v>48</v>
      </c>
      <c r="D56" s="592">
        <v>1.43</v>
      </c>
      <c r="E56" s="587"/>
      <c r="F56" s="629"/>
      <c r="G56" s="593" t="s">
        <v>398</v>
      </c>
      <c r="H56" s="644" t="s">
        <v>399</v>
      </c>
      <c r="I56" s="595" t="s">
        <v>400</v>
      </c>
    </row>
    <row r="57" spans="1:9" ht="16.5" customHeight="1" x14ac:dyDescent="0.15">
      <c r="A57" s="584"/>
      <c r="B57" s="627"/>
      <c r="C57" s="597"/>
      <c r="D57" s="645"/>
      <c r="E57" s="587"/>
      <c r="F57" s="646"/>
      <c r="G57" s="647" t="s">
        <v>401</v>
      </c>
      <c r="H57" s="644" t="s">
        <v>402</v>
      </c>
      <c r="I57" s="595" t="s">
        <v>403</v>
      </c>
    </row>
    <row r="58" spans="1:9" ht="16.5" customHeight="1" x14ac:dyDescent="0.15">
      <c r="A58" s="584"/>
      <c r="B58" s="627"/>
      <c r="C58" s="597"/>
      <c r="D58" s="645"/>
      <c r="E58" s="587"/>
      <c r="F58" s="646"/>
      <c r="G58" s="648"/>
      <c r="H58" s="644" t="s">
        <v>404</v>
      </c>
      <c r="I58" s="590"/>
    </row>
    <row r="59" spans="1:9" ht="16.5" customHeight="1" x14ac:dyDescent="0.15">
      <c r="A59" s="584" t="s">
        <v>405</v>
      </c>
      <c r="B59" s="627"/>
      <c r="C59" s="584" t="s">
        <v>406</v>
      </c>
      <c r="D59" s="645"/>
      <c r="E59" s="587"/>
      <c r="F59" s="646"/>
      <c r="G59" s="604">
        <v>1.47</v>
      </c>
      <c r="H59" s="623"/>
      <c r="I59" s="595" t="s">
        <v>407</v>
      </c>
    </row>
    <row r="60" spans="1:9" ht="16.5" customHeight="1" x14ac:dyDescent="0.15">
      <c r="A60" s="584" t="s">
        <v>408</v>
      </c>
      <c r="B60" s="627"/>
      <c r="C60" s="584" t="s">
        <v>351</v>
      </c>
      <c r="D60" s="645"/>
      <c r="E60" s="587"/>
      <c r="F60" s="646"/>
      <c r="G60" s="604">
        <v>1.42</v>
      </c>
      <c r="H60" s="623"/>
      <c r="I60" s="595" t="s">
        <v>409</v>
      </c>
    </row>
    <row r="61" spans="1:9" ht="16.5" customHeight="1" x14ac:dyDescent="0.15">
      <c r="A61" s="584" t="s">
        <v>410</v>
      </c>
      <c r="B61" s="627"/>
      <c r="C61" s="584" t="s">
        <v>354</v>
      </c>
      <c r="D61" s="645"/>
      <c r="E61" s="587"/>
      <c r="F61" s="646"/>
      <c r="G61" s="604">
        <v>1.47</v>
      </c>
      <c r="H61" s="623"/>
      <c r="I61" s="595" t="s">
        <v>409</v>
      </c>
    </row>
    <row r="62" spans="1:9" ht="16.5" customHeight="1" x14ac:dyDescent="0.15">
      <c r="A62" s="584" t="s">
        <v>411</v>
      </c>
      <c r="B62" s="627"/>
      <c r="C62" s="584" t="s">
        <v>412</v>
      </c>
      <c r="D62" s="645"/>
      <c r="E62" s="587"/>
      <c r="F62" s="646"/>
      <c r="G62" s="604">
        <v>1.62</v>
      </c>
      <c r="H62" s="623"/>
      <c r="I62" s="595" t="s">
        <v>413</v>
      </c>
    </row>
    <row r="63" spans="1:9" ht="16.5" customHeight="1" x14ac:dyDescent="0.15">
      <c r="A63" s="584" t="s">
        <v>414</v>
      </c>
      <c r="B63" s="627"/>
      <c r="C63" s="584" t="s">
        <v>415</v>
      </c>
      <c r="D63" s="645"/>
      <c r="E63" s="587"/>
      <c r="F63" s="646"/>
      <c r="G63" s="604">
        <v>1.35</v>
      </c>
      <c r="H63" s="623"/>
      <c r="I63" s="595" t="s">
        <v>416</v>
      </c>
    </row>
    <row r="64" spans="1:9" ht="16.5" customHeight="1" x14ac:dyDescent="0.15">
      <c r="A64" s="584" t="s">
        <v>417</v>
      </c>
      <c r="B64" s="627"/>
      <c r="C64" s="584" t="s">
        <v>359</v>
      </c>
      <c r="D64" s="645"/>
      <c r="E64" s="587"/>
      <c r="F64" s="646"/>
      <c r="G64" s="604">
        <v>1.38</v>
      </c>
      <c r="H64" s="623"/>
      <c r="I64" s="595" t="s">
        <v>409</v>
      </c>
    </row>
    <row r="65" spans="1:9" ht="16.5" customHeight="1" x14ac:dyDescent="0.15">
      <c r="A65" s="584" t="s">
        <v>418</v>
      </c>
      <c r="B65" s="599"/>
      <c r="C65" s="634" t="s">
        <v>361</v>
      </c>
      <c r="D65" s="598"/>
      <c r="E65" s="635"/>
      <c r="F65" s="633"/>
      <c r="G65" s="604">
        <v>2.29</v>
      </c>
      <c r="H65" s="623"/>
      <c r="I65" s="595" t="s">
        <v>409</v>
      </c>
    </row>
    <row r="66" spans="1:9" ht="18.75" customHeight="1" x14ac:dyDescent="0.15">
      <c r="A66" s="608" t="s">
        <v>108</v>
      </c>
      <c r="B66" s="609" t="s">
        <v>370</v>
      </c>
      <c r="C66" s="649" t="s">
        <v>344</v>
      </c>
      <c r="D66" s="650"/>
      <c r="E66" s="651"/>
      <c r="F66" s="652"/>
      <c r="G66" s="613">
        <v>1.38</v>
      </c>
      <c r="H66" s="653"/>
      <c r="I66" s="619" t="s">
        <v>419</v>
      </c>
    </row>
    <row r="67" spans="1:9" ht="18" customHeight="1" x14ac:dyDescent="0.15">
      <c r="A67" s="577" t="s">
        <v>109</v>
      </c>
      <c r="B67" s="578" t="s">
        <v>370</v>
      </c>
      <c r="C67" s="577" t="s">
        <v>110</v>
      </c>
      <c r="D67" s="579">
        <v>1.33</v>
      </c>
      <c r="E67" s="654">
        <v>2.5000000000000001E-3</v>
      </c>
      <c r="F67" s="643" t="s">
        <v>420</v>
      </c>
      <c r="G67" s="581"/>
      <c r="H67" s="618"/>
      <c r="I67" s="607"/>
    </row>
    <row r="68" spans="1:9" ht="18" customHeight="1" x14ac:dyDescent="0.15">
      <c r="A68" s="584" t="s">
        <v>111</v>
      </c>
      <c r="B68" s="591" t="s">
        <v>370</v>
      </c>
      <c r="C68" s="584" t="s">
        <v>45</v>
      </c>
      <c r="D68" s="592"/>
      <c r="E68" s="655">
        <v>3.0000000000000001E-3</v>
      </c>
      <c r="F68" s="629"/>
      <c r="G68" s="593" t="s">
        <v>421</v>
      </c>
      <c r="H68" s="644" t="s">
        <v>422</v>
      </c>
      <c r="I68" s="595" t="s">
        <v>423</v>
      </c>
    </row>
    <row r="69" spans="1:9" ht="16.5" customHeight="1" x14ac:dyDescent="0.15">
      <c r="A69" s="584"/>
      <c r="B69" s="599"/>
      <c r="C69" s="631"/>
      <c r="D69" s="598"/>
      <c r="E69" s="656"/>
      <c r="F69" s="633"/>
      <c r="G69" s="593" t="s">
        <v>424</v>
      </c>
      <c r="H69" s="644" t="s">
        <v>425</v>
      </c>
      <c r="I69" s="595" t="s">
        <v>426</v>
      </c>
    </row>
    <row r="70" spans="1:9" ht="18" customHeight="1" x14ac:dyDescent="0.15">
      <c r="A70" s="584" t="s">
        <v>113</v>
      </c>
      <c r="B70" s="591" t="s">
        <v>370</v>
      </c>
      <c r="C70" s="620" t="s">
        <v>48</v>
      </c>
      <c r="D70" s="592"/>
      <c r="E70" s="655">
        <v>1E-3</v>
      </c>
      <c r="F70" s="629"/>
      <c r="G70" s="593" t="s">
        <v>398</v>
      </c>
      <c r="H70" s="644" t="s">
        <v>422</v>
      </c>
      <c r="I70" s="595" t="s">
        <v>427</v>
      </c>
    </row>
    <row r="71" spans="1:9" ht="16.5" customHeight="1" x14ac:dyDescent="0.15">
      <c r="A71" s="584"/>
      <c r="B71" s="599"/>
      <c r="C71" s="631"/>
      <c r="D71" s="598"/>
      <c r="E71" s="657"/>
      <c r="F71" s="633"/>
      <c r="G71" s="593" t="s">
        <v>428</v>
      </c>
      <c r="H71" s="644" t="s">
        <v>425</v>
      </c>
      <c r="I71" s="595" t="s">
        <v>429</v>
      </c>
    </row>
    <row r="72" spans="1:9" ht="18.75" customHeight="1" x14ac:dyDescent="0.15">
      <c r="A72" s="608" t="s">
        <v>114</v>
      </c>
      <c r="B72" s="609" t="s">
        <v>370</v>
      </c>
      <c r="C72" s="649" t="s">
        <v>344</v>
      </c>
      <c r="D72" s="610"/>
      <c r="E72" s="658"/>
      <c r="F72" s="641"/>
      <c r="G72" s="659"/>
      <c r="H72" s="653"/>
      <c r="I72" s="607"/>
    </row>
    <row r="73" spans="1:9" ht="18" customHeight="1" x14ac:dyDescent="0.15">
      <c r="A73" s="577" t="s">
        <v>115</v>
      </c>
      <c r="B73" s="578" t="s">
        <v>370</v>
      </c>
      <c r="C73" s="615" t="s">
        <v>116</v>
      </c>
      <c r="D73" s="660"/>
      <c r="E73" s="661"/>
      <c r="F73" s="654">
        <v>1.6</v>
      </c>
      <c r="G73" s="581"/>
      <c r="H73" s="618"/>
      <c r="I73" s="607"/>
    </row>
    <row r="74" spans="1:9" ht="18" customHeight="1" x14ac:dyDescent="0.15">
      <c r="A74" s="584" t="s">
        <v>117</v>
      </c>
      <c r="B74" s="585" t="s">
        <v>370</v>
      </c>
      <c r="C74" s="620" t="s">
        <v>118</v>
      </c>
      <c r="D74" s="586">
        <v>1.54</v>
      </c>
      <c r="E74" s="662">
        <v>0.105</v>
      </c>
      <c r="F74" s="663" t="s">
        <v>430</v>
      </c>
      <c r="G74" s="588"/>
      <c r="H74" s="623"/>
      <c r="I74" s="607"/>
    </row>
    <row r="75" spans="1:9" ht="18" customHeight="1" x14ac:dyDescent="0.15">
      <c r="A75" s="584" t="s">
        <v>431</v>
      </c>
      <c r="B75" s="585" t="s">
        <v>370</v>
      </c>
      <c r="C75" s="584" t="s">
        <v>45</v>
      </c>
      <c r="D75" s="586"/>
      <c r="E75" s="663" t="s">
        <v>432</v>
      </c>
      <c r="F75" s="622"/>
      <c r="G75" s="604">
        <v>1.69</v>
      </c>
      <c r="H75" s="626">
        <v>2.12</v>
      </c>
      <c r="I75" s="664" t="s">
        <v>433</v>
      </c>
    </row>
    <row r="76" spans="1:9" ht="18" customHeight="1" x14ac:dyDescent="0.15">
      <c r="A76" s="584" t="s">
        <v>120</v>
      </c>
      <c r="B76" s="585" t="s">
        <v>370</v>
      </c>
      <c r="C76" s="584" t="s">
        <v>48</v>
      </c>
      <c r="D76" s="586"/>
      <c r="E76" s="663" t="s">
        <v>434</v>
      </c>
      <c r="F76" s="622"/>
      <c r="G76" s="604">
        <v>1.54</v>
      </c>
      <c r="H76" s="626">
        <v>1.92</v>
      </c>
      <c r="I76" s="665" t="s">
        <v>435</v>
      </c>
    </row>
    <row r="77" spans="1:9" ht="18" customHeight="1" x14ac:dyDescent="0.15">
      <c r="A77" s="584" t="s">
        <v>121</v>
      </c>
      <c r="B77" s="585" t="s">
        <v>370</v>
      </c>
      <c r="C77" s="634" t="s">
        <v>344</v>
      </c>
      <c r="D77" s="666"/>
      <c r="E77" s="667"/>
      <c r="F77" s="668"/>
      <c r="G77" s="588"/>
      <c r="H77" s="623"/>
      <c r="I77" s="607"/>
    </row>
    <row r="78" spans="1:9" ht="18" customHeight="1" x14ac:dyDescent="0.15">
      <c r="A78" s="584" t="s">
        <v>122</v>
      </c>
      <c r="B78" s="585" t="s">
        <v>370</v>
      </c>
      <c r="C78" s="620" t="s">
        <v>436</v>
      </c>
      <c r="D78" s="586">
        <v>1.54</v>
      </c>
      <c r="E78" s="669"/>
      <c r="F78" s="663"/>
      <c r="G78" s="588"/>
      <c r="H78" s="623"/>
      <c r="I78" s="607"/>
    </row>
    <row r="79" spans="1:9" ht="18" customHeight="1" x14ac:dyDescent="0.15">
      <c r="A79" s="584" t="s">
        <v>437</v>
      </c>
      <c r="B79" s="585" t="s">
        <v>370</v>
      </c>
      <c r="C79" s="584" t="s">
        <v>438</v>
      </c>
      <c r="D79" s="586"/>
      <c r="E79" s="663" t="s">
        <v>439</v>
      </c>
      <c r="F79" s="663"/>
      <c r="G79" s="604">
        <v>1.53</v>
      </c>
      <c r="H79" s="636">
        <v>1.5</v>
      </c>
      <c r="I79" s="607"/>
    </row>
    <row r="80" spans="1:9" ht="18" customHeight="1" x14ac:dyDescent="0.15">
      <c r="A80" s="584" t="s">
        <v>124</v>
      </c>
      <c r="B80" s="585" t="s">
        <v>370</v>
      </c>
      <c r="C80" s="634" t="s">
        <v>440</v>
      </c>
      <c r="D80" s="586"/>
      <c r="E80" s="663" t="s">
        <v>439</v>
      </c>
      <c r="F80" s="663"/>
      <c r="G80" s="604">
        <v>1.67</v>
      </c>
      <c r="H80" s="626">
        <v>1.63</v>
      </c>
      <c r="I80" s="607"/>
    </row>
    <row r="81" spans="1:9" ht="18" customHeight="1" x14ac:dyDescent="0.15">
      <c r="A81" s="584" t="s">
        <v>126</v>
      </c>
      <c r="B81" s="585" t="s">
        <v>370</v>
      </c>
      <c r="C81" s="620" t="s">
        <v>127</v>
      </c>
      <c r="D81" s="670"/>
      <c r="E81" s="638"/>
      <c r="F81" s="622"/>
      <c r="G81" s="588"/>
      <c r="H81" s="623"/>
      <c r="I81" s="607"/>
    </row>
    <row r="82" spans="1:9" ht="18" customHeight="1" x14ac:dyDescent="0.15">
      <c r="A82" s="584" t="s">
        <v>128</v>
      </c>
      <c r="B82" s="585" t="s">
        <v>370</v>
      </c>
      <c r="C82" s="584" t="s">
        <v>129</v>
      </c>
      <c r="D82" s="586">
        <v>1.0529999999999999</v>
      </c>
      <c r="E82" s="662">
        <v>5.0000000000000001E-3</v>
      </c>
      <c r="F82" s="622"/>
      <c r="G82" s="604">
        <v>1.06</v>
      </c>
      <c r="H82" s="626">
        <v>1.93</v>
      </c>
      <c r="I82" s="619" t="s">
        <v>441</v>
      </c>
    </row>
    <row r="83" spans="1:9" ht="18" customHeight="1" x14ac:dyDescent="0.15">
      <c r="A83" s="584" t="s">
        <v>130</v>
      </c>
      <c r="B83" s="585" t="s">
        <v>370</v>
      </c>
      <c r="C83" s="584" t="s">
        <v>131</v>
      </c>
      <c r="D83" s="586">
        <v>2</v>
      </c>
      <c r="E83" s="662">
        <v>1.6E-2</v>
      </c>
      <c r="F83" s="622"/>
      <c r="G83" s="604">
        <v>1.37</v>
      </c>
      <c r="H83" s="636">
        <v>1.7</v>
      </c>
      <c r="I83" s="619" t="s">
        <v>441</v>
      </c>
    </row>
    <row r="84" spans="1:9" ht="18.75" customHeight="1" x14ac:dyDescent="0.15">
      <c r="A84" s="608" t="s">
        <v>132</v>
      </c>
      <c r="B84" s="609" t="s">
        <v>370</v>
      </c>
      <c r="C84" s="608" t="s">
        <v>442</v>
      </c>
      <c r="D84" s="610">
        <v>4</v>
      </c>
      <c r="E84" s="671">
        <v>2.5000000000000001E-2</v>
      </c>
      <c r="F84" s="641"/>
      <c r="G84" s="613">
        <v>3.44</v>
      </c>
      <c r="H84" s="672">
        <v>0.71</v>
      </c>
      <c r="I84" s="619" t="s">
        <v>443</v>
      </c>
    </row>
    <row r="85" spans="1:9" ht="16.5" customHeight="1" x14ac:dyDescent="0.15">
      <c r="A85" s="577" t="s">
        <v>134</v>
      </c>
      <c r="B85" s="578" t="s">
        <v>368</v>
      </c>
      <c r="C85" s="577" t="s">
        <v>135</v>
      </c>
      <c r="D85" s="673"/>
      <c r="E85" s="674"/>
      <c r="F85" s="675">
        <v>3.37</v>
      </c>
      <c r="G85" s="676"/>
      <c r="H85" s="677">
        <v>3.86</v>
      </c>
      <c r="I85" s="607"/>
    </row>
    <row r="86" spans="1:9" ht="16.5" customHeight="1" x14ac:dyDescent="0.15">
      <c r="A86" s="584" t="s">
        <v>136</v>
      </c>
      <c r="B86" s="585" t="s">
        <v>368</v>
      </c>
      <c r="C86" s="634" t="s">
        <v>444</v>
      </c>
      <c r="D86" s="678"/>
      <c r="E86" s="587"/>
      <c r="F86" s="622"/>
      <c r="G86" s="679"/>
      <c r="H86" s="636">
        <v>2.6</v>
      </c>
      <c r="I86" s="619" t="s">
        <v>445</v>
      </c>
    </row>
    <row r="87" spans="1:9" ht="16.5" customHeight="1" x14ac:dyDescent="0.15">
      <c r="A87" s="584" t="s">
        <v>446</v>
      </c>
      <c r="B87" s="585" t="s">
        <v>368</v>
      </c>
      <c r="C87" s="621" t="s">
        <v>447</v>
      </c>
      <c r="D87" s="678"/>
      <c r="E87" s="587"/>
      <c r="F87" s="622"/>
      <c r="G87" s="679"/>
      <c r="H87" s="636">
        <v>4.9000000000000004</v>
      </c>
      <c r="I87" s="680"/>
    </row>
    <row r="88" spans="1:9" ht="16.5" customHeight="1" x14ac:dyDescent="0.15">
      <c r="A88" s="584" t="s">
        <v>141</v>
      </c>
      <c r="B88" s="585" t="s">
        <v>368</v>
      </c>
      <c r="C88" s="620" t="s">
        <v>448</v>
      </c>
      <c r="D88" s="678"/>
      <c r="E88" s="587"/>
      <c r="F88" s="622"/>
      <c r="G88" s="679"/>
      <c r="H88" s="636">
        <v>4.57</v>
      </c>
      <c r="I88" s="619" t="s">
        <v>449</v>
      </c>
    </row>
    <row r="89" spans="1:9" ht="16.5" customHeight="1" x14ac:dyDescent="0.15">
      <c r="A89" s="584" t="s">
        <v>143</v>
      </c>
      <c r="B89" s="585" t="s">
        <v>368</v>
      </c>
      <c r="C89" s="584" t="s">
        <v>450</v>
      </c>
      <c r="D89" s="678"/>
      <c r="E89" s="587"/>
      <c r="F89" s="622"/>
      <c r="G89" s="679"/>
      <c r="H89" s="636">
        <v>4.5</v>
      </c>
      <c r="I89" s="619" t="s">
        <v>451</v>
      </c>
    </row>
    <row r="90" spans="1:9" ht="16.5" customHeight="1" x14ac:dyDescent="0.15">
      <c r="A90" s="584" t="s">
        <v>145</v>
      </c>
      <c r="B90" s="585" t="s">
        <v>368</v>
      </c>
      <c r="C90" s="634" t="s">
        <v>452</v>
      </c>
      <c r="D90" s="678"/>
      <c r="E90" s="587"/>
      <c r="F90" s="622"/>
      <c r="G90" s="679"/>
      <c r="H90" s="636">
        <v>4.83</v>
      </c>
      <c r="I90" s="619" t="s">
        <v>453</v>
      </c>
    </row>
    <row r="91" spans="1:9" ht="17.25" customHeight="1" x14ac:dyDescent="0.15">
      <c r="A91" s="608" t="s">
        <v>147</v>
      </c>
      <c r="B91" s="609" t="s">
        <v>368</v>
      </c>
      <c r="C91" s="649" t="s">
        <v>148</v>
      </c>
      <c r="D91" s="681"/>
      <c r="E91" s="611"/>
      <c r="F91" s="641"/>
      <c r="G91" s="682"/>
      <c r="H91" s="642">
        <v>5.65</v>
      </c>
      <c r="I91" s="619" t="s">
        <v>451</v>
      </c>
    </row>
    <row r="92" spans="1:9" ht="16.5" customHeight="1" x14ac:dyDescent="0.15">
      <c r="A92" s="577" t="s">
        <v>149</v>
      </c>
      <c r="B92" s="578" t="s">
        <v>368</v>
      </c>
      <c r="C92" s="577" t="s">
        <v>150</v>
      </c>
      <c r="D92" s="683"/>
      <c r="E92" s="580"/>
      <c r="F92" s="616"/>
      <c r="G92" s="676"/>
      <c r="H92" s="618"/>
      <c r="I92" s="607"/>
    </row>
    <row r="93" spans="1:9" ht="16.5" customHeight="1" x14ac:dyDescent="0.15">
      <c r="A93" s="584" t="s">
        <v>151</v>
      </c>
      <c r="B93" s="585" t="s">
        <v>368</v>
      </c>
      <c r="C93" s="584" t="s">
        <v>152</v>
      </c>
      <c r="D93" s="678"/>
      <c r="E93" s="587"/>
      <c r="F93" s="622"/>
      <c r="G93" s="679"/>
      <c r="H93" s="623"/>
      <c r="I93" s="607"/>
    </row>
    <row r="94" spans="1:9" ht="16.5" customHeight="1" x14ac:dyDescent="0.15">
      <c r="A94" s="634" t="s">
        <v>153</v>
      </c>
      <c r="B94" s="585" t="s">
        <v>368</v>
      </c>
      <c r="C94" s="634" t="s">
        <v>154</v>
      </c>
      <c r="D94" s="678"/>
      <c r="E94" s="587"/>
      <c r="F94" s="622"/>
      <c r="G94" s="679"/>
      <c r="H94" s="623"/>
      <c r="I94" s="607"/>
    </row>
    <row r="95" spans="1:9" ht="17.25" customHeight="1" x14ac:dyDescent="0.15">
      <c r="A95" s="649" t="s">
        <v>155</v>
      </c>
      <c r="B95" s="609" t="s">
        <v>368</v>
      </c>
      <c r="C95" s="649" t="s">
        <v>156</v>
      </c>
      <c r="D95" s="681"/>
      <c r="E95" s="611"/>
      <c r="F95" s="641"/>
      <c r="G95" s="682"/>
      <c r="H95" s="684" t="s">
        <v>454</v>
      </c>
      <c r="I95" s="607"/>
    </row>
    <row r="96" spans="1:9" ht="16.5" customHeight="1" x14ac:dyDescent="0.15">
      <c r="A96" s="577" t="s">
        <v>157</v>
      </c>
      <c r="B96" s="578" t="s">
        <v>368</v>
      </c>
      <c r="C96" s="615" t="s">
        <v>158</v>
      </c>
      <c r="D96" s="673"/>
      <c r="E96" s="674"/>
      <c r="F96" s="675">
        <v>3.37</v>
      </c>
      <c r="G96" s="676"/>
      <c r="H96" s="677">
        <v>3.6</v>
      </c>
      <c r="I96" s="607"/>
    </row>
    <row r="97" spans="1:9" ht="16.5" customHeight="1" x14ac:dyDescent="0.15">
      <c r="A97" s="584" t="s">
        <v>159</v>
      </c>
      <c r="B97" s="585" t="s">
        <v>368</v>
      </c>
      <c r="C97" s="621" t="s">
        <v>160</v>
      </c>
      <c r="D97" s="685"/>
      <c r="E97" s="686"/>
      <c r="F97" s="668"/>
      <c r="G97" s="679"/>
      <c r="H97" s="623"/>
      <c r="I97" s="607"/>
    </row>
    <row r="98" spans="1:9" ht="16.5" customHeight="1" x14ac:dyDescent="0.15">
      <c r="A98" s="584" t="s">
        <v>161</v>
      </c>
      <c r="B98" s="585" t="s">
        <v>368</v>
      </c>
      <c r="C98" s="620" t="s">
        <v>162</v>
      </c>
      <c r="D98" s="685"/>
      <c r="E98" s="686"/>
      <c r="F98" s="687"/>
      <c r="G98" s="679"/>
      <c r="H98" s="636">
        <v>2.8</v>
      </c>
      <c r="I98" s="619" t="s">
        <v>451</v>
      </c>
    </row>
    <row r="99" spans="1:9" ht="16.5" customHeight="1" x14ac:dyDescent="0.15">
      <c r="A99" s="584" t="s">
        <v>163</v>
      </c>
      <c r="B99" s="585" t="s">
        <v>368</v>
      </c>
      <c r="C99" s="584" t="s">
        <v>164</v>
      </c>
      <c r="D99" s="685"/>
      <c r="E99" s="686"/>
      <c r="F99" s="687"/>
      <c r="G99" s="679"/>
      <c r="H99" s="636">
        <v>3.5</v>
      </c>
      <c r="I99" s="619" t="s">
        <v>451</v>
      </c>
    </row>
    <row r="100" spans="1:9" ht="16.5" customHeight="1" x14ac:dyDescent="0.15">
      <c r="A100" s="584" t="s">
        <v>165</v>
      </c>
      <c r="B100" s="585" t="s">
        <v>368</v>
      </c>
      <c r="C100" s="584" t="s">
        <v>166</v>
      </c>
      <c r="D100" s="685"/>
      <c r="E100" s="686"/>
      <c r="F100" s="687"/>
      <c r="G100" s="679"/>
      <c r="H100" s="636"/>
      <c r="I100" s="607"/>
    </row>
    <row r="101" spans="1:9" ht="16.5" customHeight="1" x14ac:dyDescent="0.15">
      <c r="A101" s="584" t="s">
        <v>167</v>
      </c>
      <c r="B101" s="585" t="s">
        <v>368</v>
      </c>
      <c r="C101" s="634" t="s">
        <v>168</v>
      </c>
      <c r="D101" s="685"/>
      <c r="E101" s="686"/>
      <c r="F101" s="687"/>
      <c r="G101" s="679"/>
      <c r="H101" s="636">
        <v>3.95</v>
      </c>
      <c r="I101" s="619" t="s">
        <v>451</v>
      </c>
    </row>
    <row r="102" spans="1:9" ht="16.5" customHeight="1" x14ac:dyDescent="0.15">
      <c r="A102" s="584" t="s">
        <v>169</v>
      </c>
      <c r="B102" s="585" t="s">
        <v>368</v>
      </c>
      <c r="C102" s="621" t="s">
        <v>455</v>
      </c>
      <c r="D102" s="685"/>
      <c r="E102" s="686"/>
      <c r="F102" s="687"/>
      <c r="G102" s="679"/>
      <c r="H102" s="636">
        <v>4.9000000000000004</v>
      </c>
      <c r="I102" s="619" t="s">
        <v>451</v>
      </c>
    </row>
    <row r="103" spans="1:9" ht="16.5" customHeight="1" x14ac:dyDescent="0.15">
      <c r="A103" s="584" t="s">
        <v>171</v>
      </c>
      <c r="B103" s="585" t="s">
        <v>368</v>
      </c>
      <c r="C103" s="621" t="s">
        <v>172</v>
      </c>
      <c r="D103" s="685"/>
      <c r="E103" s="686"/>
      <c r="F103" s="687"/>
      <c r="G103" s="679"/>
      <c r="H103" s="636">
        <v>3.25</v>
      </c>
      <c r="I103" s="619" t="s">
        <v>451</v>
      </c>
    </row>
    <row r="104" spans="1:9" ht="16.5" customHeight="1" x14ac:dyDescent="0.15">
      <c r="A104" s="584" t="s">
        <v>173</v>
      </c>
      <c r="B104" s="585" t="s">
        <v>368</v>
      </c>
      <c r="C104" s="620" t="s">
        <v>174</v>
      </c>
      <c r="D104" s="685"/>
      <c r="E104" s="686"/>
      <c r="F104" s="687"/>
      <c r="G104" s="679"/>
      <c r="H104" s="636">
        <v>4.2</v>
      </c>
      <c r="I104" s="619" t="s">
        <v>451</v>
      </c>
    </row>
    <row r="105" spans="1:9" ht="16.5" customHeight="1" x14ac:dyDescent="0.15">
      <c r="A105" s="584" t="s">
        <v>175</v>
      </c>
      <c r="B105" s="585" t="s">
        <v>368</v>
      </c>
      <c r="C105" s="584" t="s">
        <v>176</v>
      </c>
      <c r="D105" s="685"/>
      <c r="E105" s="686"/>
      <c r="F105" s="687"/>
      <c r="G105" s="679"/>
      <c r="H105" s="636">
        <v>4</v>
      </c>
      <c r="I105" s="619" t="s">
        <v>451</v>
      </c>
    </row>
    <row r="106" spans="1:9" ht="16.5" customHeight="1" x14ac:dyDescent="0.15">
      <c r="A106" s="584" t="s">
        <v>177</v>
      </c>
      <c r="B106" s="585" t="s">
        <v>368</v>
      </c>
      <c r="C106" s="584" t="s">
        <v>178</v>
      </c>
      <c r="D106" s="685"/>
      <c r="E106" s="686"/>
      <c r="F106" s="687"/>
      <c r="G106" s="679"/>
      <c r="H106" s="636">
        <v>4.0999999999999996</v>
      </c>
      <c r="I106" s="619" t="s">
        <v>451</v>
      </c>
    </row>
    <row r="107" spans="1:9" ht="16.5" customHeight="1" x14ac:dyDescent="0.15">
      <c r="A107" s="584" t="s">
        <v>179</v>
      </c>
      <c r="B107" s="585" t="s">
        <v>368</v>
      </c>
      <c r="C107" s="634" t="s">
        <v>180</v>
      </c>
      <c r="D107" s="685"/>
      <c r="E107" s="686"/>
      <c r="F107" s="687"/>
      <c r="G107" s="679"/>
      <c r="H107" s="636">
        <v>4</v>
      </c>
      <c r="I107" s="619" t="s">
        <v>451</v>
      </c>
    </row>
    <row r="108" spans="1:9" ht="17.25" customHeight="1" x14ac:dyDescent="0.15">
      <c r="A108" s="608" t="s">
        <v>181</v>
      </c>
      <c r="B108" s="609" t="s">
        <v>368</v>
      </c>
      <c r="C108" s="649" t="s">
        <v>456</v>
      </c>
      <c r="D108" s="688"/>
      <c r="E108" s="689"/>
      <c r="F108" s="690"/>
      <c r="G108" s="691"/>
      <c r="H108" s="636">
        <v>3.48</v>
      </c>
      <c r="I108" s="619" t="s">
        <v>451</v>
      </c>
    </row>
    <row r="109" spans="1:9" ht="17.45" customHeight="1" x14ac:dyDescent="0.15">
      <c r="A109" s="692" t="s">
        <v>457</v>
      </c>
      <c r="B109" s="693"/>
      <c r="C109" s="693"/>
      <c r="D109" s="694"/>
      <c r="E109" s="694"/>
      <c r="F109" s="694"/>
      <c r="G109" s="695"/>
      <c r="H109" s="696"/>
      <c r="I109" s="696"/>
    </row>
    <row r="110" spans="1:9" ht="17.100000000000001" customHeight="1" x14ac:dyDescent="0.15">
      <c r="A110" s="697" t="s">
        <v>458</v>
      </c>
      <c r="B110" s="698"/>
      <c r="C110" s="6"/>
      <c r="D110" s="6"/>
      <c r="E110" s="1071" t="s">
        <v>459</v>
      </c>
      <c r="F110" s="1072"/>
      <c r="G110" s="699"/>
      <c r="H110" s="6"/>
      <c r="I110" s="6"/>
    </row>
    <row r="111" spans="1:9" ht="17.100000000000001" customHeight="1" x14ac:dyDescent="0.15">
      <c r="A111" s="700" t="s">
        <v>460</v>
      </c>
      <c r="B111" s="698"/>
      <c r="C111" s="6"/>
      <c r="D111" s="561"/>
      <c r="E111" s="701" t="s">
        <v>23</v>
      </c>
      <c r="F111" s="701" t="s">
        <v>461</v>
      </c>
      <c r="G111" s="701" t="s">
        <v>461</v>
      </c>
      <c r="H111" s="702"/>
      <c r="I111" s="6"/>
    </row>
    <row r="112" spans="1:9" ht="18.75" customHeight="1" x14ac:dyDescent="0.25">
      <c r="A112" s="700" t="s">
        <v>462</v>
      </c>
      <c r="B112" s="703"/>
      <c r="C112" s="6"/>
      <c r="D112" s="561"/>
      <c r="E112" s="704" t="s">
        <v>463</v>
      </c>
      <c r="F112" s="705" t="s">
        <v>464</v>
      </c>
      <c r="G112" s="706"/>
      <c r="H112" s="707"/>
      <c r="I112" s="708"/>
    </row>
    <row r="113" spans="1:9" ht="18.75" customHeight="1" x14ac:dyDescent="0.25">
      <c r="A113" s="709" t="s">
        <v>465</v>
      </c>
      <c r="B113" s="703"/>
      <c r="C113" s="710"/>
      <c r="D113" s="711"/>
      <c r="E113" s="704" t="s">
        <v>466</v>
      </c>
      <c r="F113" s="712">
        <v>2.36</v>
      </c>
      <c r="G113" s="713">
        <v>1.69</v>
      </c>
      <c r="H113" s="714" t="s">
        <v>467</v>
      </c>
      <c r="I113" s="710"/>
    </row>
    <row r="114" spans="1:9" ht="17.100000000000001" customHeight="1" x14ac:dyDescent="0.25">
      <c r="A114" s="709" t="s">
        <v>468</v>
      </c>
      <c r="B114" s="703"/>
      <c r="C114" s="6"/>
      <c r="D114" s="561"/>
      <c r="E114" s="704" t="s">
        <v>469</v>
      </c>
      <c r="F114" s="712">
        <v>0.29499999999999998</v>
      </c>
      <c r="G114" s="715"/>
      <c r="H114" s="716"/>
      <c r="I114" s="703"/>
    </row>
    <row r="115" spans="1:9" ht="17.100000000000001" customHeight="1" x14ac:dyDescent="0.15">
      <c r="A115" s="6"/>
      <c r="B115" s="6"/>
      <c r="C115" s="6"/>
      <c r="D115" s="561"/>
      <c r="E115" s="717" t="s">
        <v>470</v>
      </c>
      <c r="F115" s="718">
        <v>3.625</v>
      </c>
      <c r="G115" s="719">
        <v>2.4300000000000002</v>
      </c>
      <c r="H115" s="720"/>
      <c r="I115" s="6"/>
    </row>
    <row r="116" spans="1:9" ht="17.100000000000001" customHeight="1" x14ac:dyDescent="0.25">
      <c r="A116" s="721" t="s">
        <v>471</v>
      </c>
      <c r="B116" s="6"/>
      <c r="C116" s="6"/>
      <c r="D116" s="561"/>
      <c r="E116" s="704" t="s">
        <v>472</v>
      </c>
      <c r="F116" s="712">
        <v>2.5499999999999998</v>
      </c>
      <c r="G116" s="713">
        <v>2.4300000000000002</v>
      </c>
      <c r="H116" s="720"/>
      <c r="I116" s="6"/>
    </row>
    <row r="117" spans="1:9" ht="17.100000000000001" customHeight="1" x14ac:dyDescent="0.25">
      <c r="A117" s="722" t="s">
        <v>473</v>
      </c>
      <c r="B117" s="6"/>
      <c r="C117" s="6"/>
      <c r="D117" s="561"/>
      <c r="E117" s="704" t="s">
        <v>474</v>
      </c>
      <c r="F117" s="712">
        <v>2.12</v>
      </c>
      <c r="G117" s="713">
        <v>2.4300000000000002</v>
      </c>
      <c r="H117" s="720"/>
      <c r="I117" s="6"/>
    </row>
    <row r="118" spans="1:9" ht="17.100000000000001" customHeight="1" x14ac:dyDescent="0.25">
      <c r="A118" s="722" t="s">
        <v>475</v>
      </c>
      <c r="B118" s="6"/>
      <c r="C118" s="6"/>
      <c r="D118" s="561"/>
      <c r="E118" s="704" t="s">
        <v>476</v>
      </c>
      <c r="F118" s="712">
        <v>2.8320000000000001E-2</v>
      </c>
      <c r="G118" s="127"/>
      <c r="H118" s="720"/>
      <c r="I118" s="6"/>
    </row>
    <row r="119" spans="1:9" ht="17.100000000000001" customHeight="1" x14ac:dyDescent="0.15">
      <c r="A119" s="722" t="s">
        <v>477</v>
      </c>
      <c r="B119" s="6"/>
      <c r="C119" s="6"/>
      <c r="D119" s="561"/>
      <c r="E119" s="717" t="s">
        <v>478</v>
      </c>
      <c r="F119" s="718">
        <v>1.8409999999999999E-2</v>
      </c>
      <c r="G119" s="723"/>
      <c r="H119" s="720"/>
      <c r="I119" s="6"/>
    </row>
    <row r="120" spans="1:9" ht="17.100000000000001" customHeight="1" x14ac:dyDescent="0.15">
      <c r="A120" s="722" t="s">
        <v>479</v>
      </c>
      <c r="B120" s="6"/>
      <c r="C120" s="6"/>
      <c r="D120" s="561"/>
      <c r="E120" s="717" t="s">
        <v>480</v>
      </c>
      <c r="F120" s="718">
        <v>2.83</v>
      </c>
      <c r="G120" s="723"/>
      <c r="H120" s="720"/>
      <c r="I120" s="6"/>
    </row>
    <row r="121" spans="1:9" ht="17.100000000000001" customHeight="1" x14ac:dyDescent="0.25">
      <c r="A121" s="722" t="s">
        <v>481</v>
      </c>
      <c r="B121" s="6"/>
      <c r="C121" s="6"/>
      <c r="D121" s="561"/>
      <c r="E121" s="704" t="s">
        <v>482</v>
      </c>
      <c r="F121" s="712">
        <v>6.1163999999999996</v>
      </c>
      <c r="G121" s="127"/>
      <c r="H121" s="720"/>
      <c r="I121" s="6"/>
    </row>
    <row r="122" spans="1:9" ht="17.100000000000001" customHeight="1" x14ac:dyDescent="0.25">
      <c r="A122" s="724" t="s">
        <v>483</v>
      </c>
      <c r="B122" s="6"/>
      <c r="C122" s="6"/>
      <c r="D122" s="561"/>
      <c r="E122" s="717" t="s">
        <v>484</v>
      </c>
      <c r="F122" s="718">
        <v>2.2200000000000001E-2</v>
      </c>
      <c r="G122" s="723"/>
      <c r="H122" s="720"/>
      <c r="I122" s="6"/>
    </row>
    <row r="123" spans="1:9" ht="17.100000000000001" customHeight="1" x14ac:dyDescent="0.25">
      <c r="A123" s="6"/>
      <c r="B123" s="6"/>
      <c r="C123" s="6"/>
      <c r="D123" s="561"/>
      <c r="E123" s="704" t="s">
        <v>485</v>
      </c>
      <c r="F123" s="712">
        <v>1.8500000000000001E-3</v>
      </c>
      <c r="G123" s="127"/>
      <c r="H123" s="720"/>
      <c r="I123" s="6"/>
    </row>
    <row r="124" spans="1:9" ht="17.100000000000001" customHeight="1" x14ac:dyDescent="0.15">
      <c r="A124" s="722" t="s">
        <v>486</v>
      </c>
      <c r="B124" s="6"/>
      <c r="C124" s="6"/>
      <c r="D124" s="561"/>
      <c r="E124" s="717" t="s">
        <v>487</v>
      </c>
      <c r="F124" s="718">
        <f>50*F122</f>
        <v>1.1100000000000001</v>
      </c>
      <c r="G124" s="723"/>
      <c r="H124" s="720"/>
      <c r="I124" s="6"/>
    </row>
    <row r="125" spans="1:9" ht="17.100000000000001" customHeight="1" x14ac:dyDescent="0.25">
      <c r="A125" s="722" t="s">
        <v>488</v>
      </c>
      <c r="B125" s="6"/>
      <c r="C125" s="6"/>
      <c r="D125" s="561"/>
      <c r="E125" s="704" t="s">
        <v>489</v>
      </c>
      <c r="F125" s="712">
        <v>4.6719999999999997</v>
      </c>
      <c r="G125" s="127"/>
      <c r="H125" s="720"/>
      <c r="I125" s="6"/>
    </row>
    <row r="126" spans="1:9" ht="17.100000000000001" customHeight="1" x14ac:dyDescent="0.25">
      <c r="A126" s="725" t="s">
        <v>490</v>
      </c>
      <c r="B126" s="6"/>
      <c r="C126" s="6"/>
      <c r="D126" s="561"/>
      <c r="E126" s="704" t="s">
        <v>491</v>
      </c>
      <c r="F126" s="712">
        <v>1</v>
      </c>
      <c r="G126" s="713">
        <v>0.67</v>
      </c>
      <c r="H126" s="720"/>
      <c r="I126" s="6"/>
    </row>
    <row r="127" spans="1:9" ht="17.100000000000001" customHeight="1" x14ac:dyDescent="0.25">
      <c r="A127" s="725" t="s">
        <v>492</v>
      </c>
      <c r="B127" s="6"/>
      <c r="C127" s="6"/>
      <c r="D127" s="561"/>
      <c r="E127" s="704" t="s">
        <v>493</v>
      </c>
      <c r="F127" s="712">
        <v>0.72</v>
      </c>
      <c r="G127" s="713">
        <v>0.67</v>
      </c>
      <c r="H127" s="720"/>
      <c r="I127" s="6"/>
    </row>
    <row r="128" spans="1:9" ht="17.100000000000001" customHeight="1" x14ac:dyDescent="0.25">
      <c r="A128" s="725" t="s">
        <v>494</v>
      </c>
      <c r="B128" s="6"/>
      <c r="C128" s="6"/>
      <c r="D128" s="561"/>
      <c r="E128" s="704" t="s">
        <v>495</v>
      </c>
      <c r="F128" s="712">
        <v>0.65</v>
      </c>
      <c r="G128" s="713">
        <v>0.67</v>
      </c>
      <c r="H128" s="720"/>
      <c r="I128" s="6"/>
    </row>
    <row r="129" spans="1:9" ht="17.100000000000001" customHeight="1" x14ac:dyDescent="0.25">
      <c r="A129" s="725" t="s">
        <v>496</v>
      </c>
      <c r="B129" s="6"/>
      <c r="C129" s="6"/>
      <c r="D129" s="6"/>
      <c r="E129" s="726"/>
      <c r="F129" s="727"/>
      <c r="G129" s="696"/>
      <c r="H129" s="6"/>
      <c r="I129" s="6"/>
    </row>
    <row r="130" spans="1:9" ht="17.100000000000001" customHeight="1" x14ac:dyDescent="0.15">
      <c r="A130" s="722" t="s">
        <v>497</v>
      </c>
      <c r="B130" s="6"/>
      <c r="C130" s="6"/>
      <c r="D130" s="6"/>
      <c r="E130" s="6"/>
      <c r="F130" s="6"/>
      <c r="G130" s="6"/>
      <c r="H130" s="6"/>
      <c r="I130" s="6"/>
    </row>
    <row r="131" spans="1:9" ht="15" customHeight="1" x14ac:dyDescent="0.2">
      <c r="A131" s="728" t="s">
        <v>498</v>
      </c>
      <c r="B131" s="6"/>
      <c r="C131" s="6"/>
      <c r="D131" s="6"/>
      <c r="E131" s="6"/>
      <c r="F131" s="6"/>
      <c r="G131" s="6"/>
      <c r="H131" s="6"/>
      <c r="I131" s="6"/>
    </row>
    <row r="132" spans="1:9" ht="15" customHeight="1" x14ac:dyDescent="0.2">
      <c r="A132" s="729" t="s">
        <v>499</v>
      </c>
      <c r="B132" s="6"/>
      <c r="C132" s="6"/>
      <c r="D132" s="6"/>
      <c r="E132" s="6"/>
      <c r="F132" s="6"/>
      <c r="G132" s="6"/>
      <c r="H132" s="6"/>
      <c r="I132" s="6"/>
    </row>
    <row r="133" spans="1:9" ht="15" customHeight="1" x14ac:dyDescent="0.2">
      <c r="A133" s="729" t="s">
        <v>500</v>
      </c>
      <c r="B133" s="6"/>
      <c r="C133" s="6"/>
      <c r="D133" s="6"/>
      <c r="E133" s="6"/>
      <c r="F133" s="6"/>
      <c r="G133" s="6"/>
      <c r="H133" s="6"/>
      <c r="I133" s="6"/>
    </row>
    <row r="134" spans="1:9" ht="15" customHeight="1" x14ac:dyDescent="0.2">
      <c r="A134" s="729" t="s">
        <v>501</v>
      </c>
      <c r="B134" s="6"/>
      <c r="C134" s="6"/>
      <c r="D134" s="6"/>
      <c r="E134" s="6"/>
      <c r="F134" s="6"/>
      <c r="G134" s="6"/>
      <c r="H134" s="6"/>
      <c r="I134" s="6"/>
    </row>
    <row r="135" spans="1:9" ht="15" customHeight="1" x14ac:dyDescent="0.2">
      <c r="A135" s="730"/>
      <c r="B135" s="6"/>
      <c r="C135" s="6"/>
      <c r="D135" s="6"/>
      <c r="E135" s="6"/>
      <c r="F135" s="6"/>
      <c r="G135" s="6"/>
      <c r="H135" s="6"/>
      <c r="I135" s="6"/>
    </row>
  </sheetData>
  <mergeCells count="10">
    <mergeCell ref="D11:D12"/>
    <mergeCell ref="E11:E12"/>
    <mergeCell ref="G11:G12"/>
    <mergeCell ref="E110:F110"/>
    <mergeCell ref="D2:G3"/>
    <mergeCell ref="D4:G4"/>
    <mergeCell ref="D5:G5"/>
    <mergeCell ref="D7:G8"/>
    <mergeCell ref="D9:F9"/>
    <mergeCell ref="G9:H9"/>
  </mergeCells>
  <pageMargins left="0.7" right="0.7" top="0.75" bottom="0.75" header="0.3" footer="0.3"/>
  <pageSetup orientation="portrait"/>
  <headerFooter>
    <oddFooter>&amp;C&amp;"Helvetica,Regular"&amp;12&amp;K000000&amp;P</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89"/>
  <sheetViews>
    <sheetView showGridLines="0" workbookViewId="0"/>
  </sheetViews>
  <sheetFormatPr defaultColWidth="9" defaultRowHeight="15.75" customHeight="1" x14ac:dyDescent="0.15"/>
  <cols>
    <col min="1" max="1" width="10" style="731" customWidth="1"/>
    <col min="2" max="2" width="78.375" style="731" customWidth="1"/>
    <col min="3" max="3" width="82.375" style="731" customWidth="1"/>
    <col min="4" max="6" width="9" style="731" customWidth="1"/>
    <col min="7" max="16384" width="9" style="731"/>
  </cols>
  <sheetData>
    <row r="1" spans="1:5" ht="16.5" customHeight="1" x14ac:dyDescent="0.25">
      <c r="A1" s="732" t="s">
        <v>7</v>
      </c>
      <c r="B1" s="733"/>
      <c r="C1" s="330"/>
      <c r="D1" s="14"/>
      <c r="E1" s="16"/>
    </row>
    <row r="2" spans="1:5" ht="15.75" customHeight="1" x14ac:dyDescent="0.25">
      <c r="A2" s="734"/>
      <c r="B2" s="735" t="s">
        <v>7</v>
      </c>
      <c r="C2" s="736"/>
      <c r="D2" s="17"/>
      <c r="E2" s="23"/>
    </row>
    <row r="3" spans="1:5" ht="15.75" customHeight="1" x14ac:dyDescent="0.25">
      <c r="A3" s="737"/>
      <c r="B3" s="738" t="s">
        <v>7</v>
      </c>
      <c r="C3" s="739"/>
      <c r="D3" s="17"/>
      <c r="E3" s="23"/>
    </row>
    <row r="4" spans="1:5" ht="18" customHeight="1" x14ac:dyDescent="0.25">
      <c r="A4" s="737"/>
      <c r="B4" s="738" t="s">
        <v>7</v>
      </c>
      <c r="C4" s="1087" t="s">
        <v>503</v>
      </c>
      <c r="D4" s="17"/>
      <c r="E4" s="23"/>
    </row>
    <row r="5" spans="1:5" ht="18" customHeight="1" x14ac:dyDescent="0.25">
      <c r="A5" s="737"/>
      <c r="B5" s="740"/>
      <c r="C5" s="1088"/>
      <c r="D5" s="17"/>
      <c r="E5" s="23"/>
    </row>
    <row r="6" spans="1:5" ht="18" customHeight="1" x14ac:dyDescent="0.3">
      <c r="A6" s="737"/>
      <c r="B6" s="740"/>
      <c r="C6" s="741" t="s">
        <v>14</v>
      </c>
      <c r="D6" s="17"/>
      <c r="E6" s="23"/>
    </row>
    <row r="7" spans="1:5" ht="18" customHeight="1" x14ac:dyDescent="0.3">
      <c r="A7" s="737"/>
      <c r="B7" s="740"/>
      <c r="C7" s="741" t="s">
        <v>19</v>
      </c>
      <c r="D7" s="17"/>
      <c r="E7" s="23"/>
    </row>
    <row r="8" spans="1:5" ht="18" customHeight="1" x14ac:dyDescent="0.25">
      <c r="A8" s="737"/>
      <c r="B8" s="740"/>
      <c r="C8" s="742" t="s">
        <v>504</v>
      </c>
      <c r="D8" s="17"/>
      <c r="E8" s="23"/>
    </row>
    <row r="9" spans="1:5" ht="15.75" customHeight="1" x14ac:dyDescent="0.25">
      <c r="A9" s="743"/>
      <c r="B9" s="744"/>
      <c r="C9" s="745"/>
      <c r="D9" s="17"/>
      <c r="E9" s="23"/>
    </row>
    <row r="10" spans="1:5" ht="18" customHeight="1" x14ac:dyDescent="0.15">
      <c r="A10" s="746" t="s">
        <v>7</v>
      </c>
      <c r="B10" s="446"/>
      <c r="C10" s="1097" t="s">
        <v>505</v>
      </c>
      <c r="D10" s="17"/>
      <c r="E10" s="23"/>
    </row>
    <row r="11" spans="1:5" ht="18" customHeight="1" x14ac:dyDescent="0.15">
      <c r="A11" s="448" t="s">
        <v>22</v>
      </c>
      <c r="B11" s="449" t="s">
        <v>22</v>
      </c>
      <c r="C11" s="1098"/>
      <c r="D11" s="17"/>
      <c r="E11" s="23"/>
    </row>
    <row r="12" spans="1:5" ht="18" customHeight="1" x14ac:dyDescent="0.15">
      <c r="A12" s="448" t="s">
        <v>26</v>
      </c>
      <c r="B12" s="747"/>
      <c r="C12" s="1098"/>
      <c r="D12" s="17"/>
      <c r="E12" s="23"/>
    </row>
    <row r="13" spans="1:5" ht="18" customHeight="1" x14ac:dyDescent="0.25">
      <c r="A13" s="748" t="s">
        <v>7</v>
      </c>
      <c r="B13" s="749"/>
      <c r="C13" s="1099"/>
      <c r="D13" s="17"/>
      <c r="E13" s="23"/>
    </row>
    <row r="14" spans="1:5" ht="18" customHeight="1" x14ac:dyDescent="0.15">
      <c r="A14" s="1094" t="s">
        <v>31</v>
      </c>
      <c r="B14" s="1095"/>
      <c r="C14" s="1096"/>
      <c r="D14" s="17"/>
      <c r="E14" s="23"/>
    </row>
    <row r="15" spans="1:5" ht="18" customHeight="1" x14ac:dyDescent="0.15">
      <c r="A15" s="750" t="s">
        <v>34</v>
      </c>
      <c r="B15" s="478" t="s">
        <v>35</v>
      </c>
      <c r="C15" s="751" t="s">
        <v>506</v>
      </c>
      <c r="D15" s="17"/>
      <c r="E15" s="23"/>
    </row>
    <row r="16" spans="1:5" ht="18" customHeight="1" x14ac:dyDescent="0.15">
      <c r="A16" s="752" t="s">
        <v>39</v>
      </c>
      <c r="B16" s="470" t="s">
        <v>40</v>
      </c>
      <c r="C16" s="751" t="s">
        <v>507</v>
      </c>
      <c r="D16" s="17"/>
      <c r="E16" s="23"/>
    </row>
    <row r="17" spans="1:5" ht="18" customHeight="1" x14ac:dyDescent="0.15">
      <c r="A17" s="752" t="s">
        <v>44</v>
      </c>
      <c r="B17" s="753" t="s">
        <v>45</v>
      </c>
      <c r="C17" s="751" t="s">
        <v>508</v>
      </c>
      <c r="D17" s="17"/>
      <c r="E17" s="23"/>
    </row>
    <row r="18" spans="1:5" ht="18" customHeight="1" x14ac:dyDescent="0.15">
      <c r="A18" s="752" t="s">
        <v>47</v>
      </c>
      <c r="B18" s="754" t="s">
        <v>48</v>
      </c>
      <c r="C18" s="751" t="s">
        <v>509</v>
      </c>
      <c r="D18" s="17"/>
      <c r="E18" s="23"/>
    </row>
    <row r="19" spans="1:5" ht="18" customHeight="1" x14ac:dyDescent="0.15">
      <c r="A19" s="755" t="s">
        <v>50</v>
      </c>
      <c r="B19" s="470" t="s">
        <v>51</v>
      </c>
      <c r="C19" s="751" t="s">
        <v>510</v>
      </c>
      <c r="D19" s="17"/>
      <c r="E19" s="23"/>
    </row>
    <row r="20" spans="1:5" ht="18" customHeight="1" x14ac:dyDescent="0.15">
      <c r="A20" s="755" t="s">
        <v>53</v>
      </c>
      <c r="B20" s="753" t="s">
        <v>45</v>
      </c>
      <c r="C20" s="751" t="s">
        <v>511</v>
      </c>
      <c r="D20" s="17"/>
      <c r="E20" s="23"/>
    </row>
    <row r="21" spans="1:5" ht="18" customHeight="1" x14ac:dyDescent="0.15">
      <c r="A21" s="755" t="s">
        <v>55</v>
      </c>
      <c r="B21" s="753" t="s">
        <v>48</v>
      </c>
      <c r="C21" s="751" t="s">
        <v>512</v>
      </c>
      <c r="D21" s="17"/>
      <c r="E21" s="23"/>
    </row>
    <row r="22" spans="1:5" ht="18" customHeight="1" x14ac:dyDescent="0.15">
      <c r="A22" s="755" t="s">
        <v>57</v>
      </c>
      <c r="B22" s="754" t="s">
        <v>58</v>
      </c>
      <c r="C22" s="756" t="s">
        <v>513</v>
      </c>
      <c r="D22" s="17"/>
      <c r="E22" s="23"/>
    </row>
    <row r="23" spans="1:5" ht="18" customHeight="1" x14ac:dyDescent="0.15">
      <c r="A23" s="755" t="s">
        <v>60</v>
      </c>
      <c r="B23" s="470" t="s">
        <v>61</v>
      </c>
      <c r="C23" s="756" t="s">
        <v>514</v>
      </c>
      <c r="D23" s="17"/>
      <c r="E23" s="23"/>
    </row>
    <row r="24" spans="1:5" ht="18" customHeight="1" x14ac:dyDescent="0.15">
      <c r="A24" s="755" t="s">
        <v>63</v>
      </c>
      <c r="B24" s="753" t="s">
        <v>45</v>
      </c>
      <c r="C24" s="756" t="s">
        <v>515</v>
      </c>
      <c r="D24" s="17"/>
      <c r="E24" s="23"/>
    </row>
    <row r="25" spans="1:5" ht="18" customHeight="1" x14ac:dyDescent="0.15">
      <c r="A25" s="755" t="s">
        <v>65</v>
      </c>
      <c r="B25" s="754" t="s">
        <v>48</v>
      </c>
      <c r="C25" s="756" t="s">
        <v>516</v>
      </c>
      <c r="D25" s="17"/>
      <c r="E25" s="23"/>
    </row>
    <row r="26" spans="1:5" ht="28.5" customHeight="1" x14ac:dyDescent="0.25">
      <c r="A26" s="370" t="s">
        <v>68</v>
      </c>
      <c r="B26" s="757" t="s">
        <v>69</v>
      </c>
      <c r="C26" s="756" t="s">
        <v>514</v>
      </c>
      <c r="D26" s="17"/>
      <c r="E26" s="23"/>
    </row>
    <row r="27" spans="1:5" ht="18" customHeight="1" x14ac:dyDescent="0.15">
      <c r="A27" s="755" t="s">
        <v>72</v>
      </c>
      <c r="B27" s="753" t="s">
        <v>45</v>
      </c>
      <c r="C27" s="756" t="s">
        <v>515</v>
      </c>
      <c r="D27" s="17"/>
      <c r="E27" s="23"/>
    </row>
    <row r="28" spans="1:5" ht="18" customHeight="1" x14ac:dyDescent="0.15">
      <c r="A28" s="755" t="s">
        <v>74</v>
      </c>
      <c r="B28" s="754" t="s">
        <v>48</v>
      </c>
      <c r="C28" s="756" t="s">
        <v>516</v>
      </c>
      <c r="D28" s="17"/>
      <c r="E28" s="23"/>
    </row>
    <row r="29" spans="1:5" ht="18" customHeight="1" x14ac:dyDescent="0.15">
      <c r="A29" s="755" t="s">
        <v>75</v>
      </c>
      <c r="B29" s="470" t="s">
        <v>76</v>
      </c>
      <c r="C29" s="756" t="s">
        <v>514</v>
      </c>
      <c r="D29" s="17"/>
      <c r="E29" s="23"/>
    </row>
    <row r="30" spans="1:5" ht="18" customHeight="1" x14ac:dyDescent="0.15">
      <c r="A30" s="755" t="s">
        <v>77</v>
      </c>
      <c r="B30" s="753" t="s">
        <v>45</v>
      </c>
      <c r="C30" s="756" t="s">
        <v>515</v>
      </c>
      <c r="D30" s="17"/>
      <c r="E30" s="23"/>
    </row>
    <row r="31" spans="1:5" ht="18" customHeight="1" x14ac:dyDescent="0.15">
      <c r="A31" s="758" t="s">
        <v>79</v>
      </c>
      <c r="B31" s="754" t="s">
        <v>48</v>
      </c>
      <c r="C31" s="756" t="s">
        <v>516</v>
      </c>
      <c r="D31" s="17"/>
      <c r="E31" s="23"/>
    </row>
    <row r="32" spans="1:5" ht="18" customHeight="1" x14ac:dyDescent="0.15">
      <c r="A32" s="1094" t="s">
        <v>517</v>
      </c>
      <c r="B32" s="1095"/>
      <c r="C32" s="1096"/>
      <c r="D32" s="17"/>
      <c r="E32" s="23"/>
    </row>
    <row r="33" spans="1:5" ht="18" customHeight="1" x14ac:dyDescent="0.15">
      <c r="A33" s="759" t="s">
        <v>83</v>
      </c>
      <c r="B33" s="478" t="s">
        <v>84</v>
      </c>
      <c r="C33" s="756" t="s">
        <v>518</v>
      </c>
      <c r="D33" s="17"/>
      <c r="E33" s="23"/>
    </row>
    <row r="34" spans="1:5" ht="18" customHeight="1" x14ac:dyDescent="0.15">
      <c r="A34" s="750" t="s">
        <v>88</v>
      </c>
      <c r="B34" s="470" t="s">
        <v>89</v>
      </c>
      <c r="C34" s="756" t="s">
        <v>519</v>
      </c>
      <c r="D34" s="17"/>
      <c r="E34" s="23"/>
    </row>
    <row r="35" spans="1:5" ht="18" customHeight="1" x14ac:dyDescent="0.15">
      <c r="A35" s="755" t="s">
        <v>91</v>
      </c>
      <c r="B35" s="753" t="s">
        <v>92</v>
      </c>
      <c r="C35" s="756" t="s">
        <v>520</v>
      </c>
      <c r="D35" s="17"/>
      <c r="E35" s="23"/>
    </row>
    <row r="36" spans="1:5" ht="18" customHeight="1" x14ac:dyDescent="0.15">
      <c r="A36" s="758" t="s">
        <v>93</v>
      </c>
      <c r="B36" s="754" t="s">
        <v>94</v>
      </c>
      <c r="C36" s="756" t="s">
        <v>521</v>
      </c>
      <c r="D36" s="17"/>
      <c r="E36" s="23"/>
    </row>
    <row r="37" spans="1:5" ht="18" customHeight="1" x14ac:dyDescent="0.15">
      <c r="A37" s="759" t="s">
        <v>95</v>
      </c>
      <c r="B37" s="478" t="s">
        <v>96</v>
      </c>
      <c r="C37" s="756" t="s">
        <v>521</v>
      </c>
      <c r="D37" s="17"/>
      <c r="E37" s="23"/>
    </row>
    <row r="38" spans="1:5" ht="18" customHeight="1" x14ac:dyDescent="0.15">
      <c r="A38" s="750" t="s">
        <v>98</v>
      </c>
      <c r="B38" s="470" t="s">
        <v>99</v>
      </c>
      <c r="C38" s="751" t="s">
        <v>522</v>
      </c>
      <c r="D38" s="17"/>
      <c r="E38" s="23"/>
    </row>
    <row r="39" spans="1:5" ht="18" customHeight="1" x14ac:dyDescent="0.15">
      <c r="A39" s="755" t="s">
        <v>100</v>
      </c>
      <c r="B39" s="753" t="s">
        <v>101</v>
      </c>
      <c r="C39" s="751" t="s">
        <v>523</v>
      </c>
      <c r="D39" s="17"/>
      <c r="E39" s="23"/>
    </row>
    <row r="40" spans="1:5" ht="18" customHeight="1" x14ac:dyDescent="0.15">
      <c r="A40" s="758" t="s">
        <v>102</v>
      </c>
      <c r="B40" s="754" t="s">
        <v>103</v>
      </c>
      <c r="C40" s="751" t="s">
        <v>524</v>
      </c>
      <c r="D40" s="17"/>
      <c r="E40" s="23"/>
    </row>
    <row r="41" spans="1:5" ht="18" customHeight="1" x14ac:dyDescent="0.15">
      <c r="A41" s="750" t="s">
        <v>104</v>
      </c>
      <c r="B41" s="470" t="s">
        <v>105</v>
      </c>
      <c r="C41" s="751" t="s">
        <v>525</v>
      </c>
      <c r="D41" s="17"/>
      <c r="E41" s="23"/>
    </row>
    <row r="42" spans="1:5" ht="18" customHeight="1" x14ac:dyDescent="0.15">
      <c r="A42" s="755" t="s">
        <v>106</v>
      </c>
      <c r="B42" s="753" t="s">
        <v>45</v>
      </c>
      <c r="C42" s="751" t="s">
        <v>526</v>
      </c>
      <c r="D42" s="17"/>
      <c r="E42" s="23"/>
    </row>
    <row r="43" spans="1:5" ht="18" customHeight="1" x14ac:dyDescent="0.15">
      <c r="A43" s="755" t="s">
        <v>107</v>
      </c>
      <c r="B43" s="753" t="s">
        <v>48</v>
      </c>
      <c r="C43" s="751" t="s">
        <v>527</v>
      </c>
      <c r="D43" s="17"/>
      <c r="E43" s="23"/>
    </row>
    <row r="44" spans="1:5" ht="18" customHeight="1" x14ac:dyDescent="0.15">
      <c r="A44" s="758" t="s">
        <v>108</v>
      </c>
      <c r="B44" s="754" t="s">
        <v>58</v>
      </c>
      <c r="C44" s="756" t="s">
        <v>528</v>
      </c>
      <c r="D44" s="17"/>
      <c r="E44" s="23"/>
    </row>
    <row r="45" spans="1:5" ht="18" customHeight="1" x14ac:dyDescent="0.15">
      <c r="A45" s="750" t="s">
        <v>109</v>
      </c>
      <c r="B45" s="470" t="s">
        <v>110</v>
      </c>
      <c r="C45" s="751" t="s">
        <v>529</v>
      </c>
      <c r="D45" s="17"/>
      <c r="E45" s="23"/>
    </row>
    <row r="46" spans="1:5" ht="18" customHeight="1" x14ac:dyDescent="0.15">
      <c r="A46" s="755" t="s">
        <v>111</v>
      </c>
      <c r="B46" s="753" t="s">
        <v>45</v>
      </c>
      <c r="C46" s="751" t="s">
        <v>530</v>
      </c>
      <c r="D46" s="17"/>
      <c r="E46" s="23"/>
    </row>
    <row r="47" spans="1:5" ht="18" customHeight="1" x14ac:dyDescent="0.15">
      <c r="A47" s="755" t="s">
        <v>113</v>
      </c>
      <c r="B47" s="753" t="s">
        <v>48</v>
      </c>
      <c r="C47" s="751" t="s">
        <v>531</v>
      </c>
      <c r="D47" s="17"/>
      <c r="E47" s="23"/>
    </row>
    <row r="48" spans="1:5" ht="18" customHeight="1" x14ac:dyDescent="0.15">
      <c r="A48" s="758" t="s">
        <v>114</v>
      </c>
      <c r="B48" s="760" t="s">
        <v>58</v>
      </c>
      <c r="C48" s="756" t="s">
        <v>532</v>
      </c>
      <c r="D48" s="17"/>
      <c r="E48" s="23"/>
    </row>
    <row r="49" spans="1:5" ht="18" customHeight="1" x14ac:dyDescent="0.15">
      <c r="A49" s="750" t="s">
        <v>115</v>
      </c>
      <c r="B49" s="761" t="s">
        <v>116</v>
      </c>
      <c r="C49" s="751" t="s">
        <v>533</v>
      </c>
      <c r="D49" s="17"/>
      <c r="E49" s="23"/>
    </row>
    <row r="50" spans="1:5" ht="18" customHeight="1" x14ac:dyDescent="0.15">
      <c r="A50" s="755" t="s">
        <v>117</v>
      </c>
      <c r="B50" s="753" t="s">
        <v>118</v>
      </c>
      <c r="C50" s="751" t="s">
        <v>534</v>
      </c>
      <c r="D50" s="17"/>
      <c r="E50" s="23"/>
    </row>
    <row r="51" spans="1:5" ht="18" customHeight="1" x14ac:dyDescent="0.15">
      <c r="A51" s="755" t="s">
        <v>119</v>
      </c>
      <c r="B51" s="753" t="s">
        <v>45</v>
      </c>
      <c r="C51" s="751" t="s">
        <v>535</v>
      </c>
      <c r="D51" s="17"/>
      <c r="E51" s="23"/>
    </row>
    <row r="52" spans="1:5" ht="18" customHeight="1" x14ac:dyDescent="0.15">
      <c r="A52" s="755" t="s">
        <v>120</v>
      </c>
      <c r="B52" s="753" t="s">
        <v>48</v>
      </c>
      <c r="C52" s="751" t="s">
        <v>536</v>
      </c>
      <c r="D52" s="17"/>
      <c r="E52" s="23"/>
    </row>
    <row r="53" spans="1:5" ht="18" customHeight="1" x14ac:dyDescent="0.25">
      <c r="A53" s="370" t="s">
        <v>121</v>
      </c>
      <c r="B53" s="762" t="s">
        <v>58</v>
      </c>
      <c r="C53" s="756" t="s">
        <v>537</v>
      </c>
      <c r="D53" s="17"/>
      <c r="E53" s="23"/>
    </row>
    <row r="54" spans="1:5" ht="18" customHeight="1" x14ac:dyDescent="0.15">
      <c r="A54" s="755" t="s">
        <v>122</v>
      </c>
      <c r="B54" s="761" t="s">
        <v>538</v>
      </c>
      <c r="C54" s="751" t="s">
        <v>539</v>
      </c>
      <c r="D54" s="17"/>
      <c r="E54" s="23"/>
    </row>
    <row r="55" spans="1:5" ht="18" customHeight="1" x14ac:dyDescent="0.15">
      <c r="A55" s="755" t="s">
        <v>124</v>
      </c>
      <c r="B55" s="760" t="s">
        <v>125</v>
      </c>
      <c r="C55" s="751" t="s">
        <v>540</v>
      </c>
      <c r="D55" s="17"/>
      <c r="E55" s="23"/>
    </row>
    <row r="56" spans="1:5" ht="18" customHeight="1" x14ac:dyDescent="0.15">
      <c r="A56" s="755" t="s">
        <v>126</v>
      </c>
      <c r="B56" s="761" t="s">
        <v>127</v>
      </c>
      <c r="C56" s="751" t="s">
        <v>541</v>
      </c>
      <c r="D56" s="17"/>
      <c r="E56" s="23"/>
    </row>
    <row r="57" spans="1:5" ht="18" customHeight="1" x14ac:dyDescent="0.15">
      <c r="A57" s="755" t="s">
        <v>128</v>
      </c>
      <c r="B57" s="753" t="s">
        <v>129</v>
      </c>
      <c r="C57" s="751" t="s">
        <v>542</v>
      </c>
      <c r="D57" s="17"/>
      <c r="E57" s="23"/>
    </row>
    <row r="58" spans="1:5" ht="18" customHeight="1" x14ac:dyDescent="0.15">
      <c r="A58" s="755" t="s">
        <v>130</v>
      </c>
      <c r="B58" s="753" t="s">
        <v>131</v>
      </c>
      <c r="C58" s="751" t="s">
        <v>543</v>
      </c>
      <c r="D58" s="17"/>
      <c r="E58" s="23"/>
    </row>
    <row r="59" spans="1:5" ht="18" customHeight="1" x14ac:dyDescent="0.15">
      <c r="A59" s="758" t="s">
        <v>132</v>
      </c>
      <c r="B59" s="754" t="s">
        <v>133</v>
      </c>
      <c r="C59" s="751" t="s">
        <v>544</v>
      </c>
      <c r="D59" s="17"/>
      <c r="E59" s="23"/>
    </row>
    <row r="60" spans="1:5" ht="18" customHeight="1" x14ac:dyDescent="0.15">
      <c r="A60" s="750" t="s">
        <v>134</v>
      </c>
      <c r="B60" s="478" t="s">
        <v>135</v>
      </c>
      <c r="C60" s="756" t="s">
        <v>545</v>
      </c>
      <c r="D60" s="17"/>
      <c r="E60" s="23"/>
    </row>
    <row r="61" spans="1:5" ht="18" customHeight="1" x14ac:dyDescent="0.15">
      <c r="A61" s="755" t="s">
        <v>136</v>
      </c>
      <c r="B61" s="478" t="s">
        <v>137</v>
      </c>
      <c r="C61" s="756" t="s">
        <v>546</v>
      </c>
      <c r="D61" s="17"/>
      <c r="E61" s="23"/>
    </row>
    <row r="62" spans="1:5" ht="18" customHeight="1" x14ac:dyDescent="0.15">
      <c r="A62" s="755" t="s">
        <v>139</v>
      </c>
      <c r="B62" s="470" t="s">
        <v>140</v>
      </c>
      <c r="C62" s="751" t="s">
        <v>547</v>
      </c>
      <c r="D62" s="17"/>
      <c r="E62" s="23"/>
    </row>
    <row r="63" spans="1:5" ht="18" customHeight="1" x14ac:dyDescent="0.15">
      <c r="A63" s="755" t="s">
        <v>141</v>
      </c>
      <c r="B63" s="753" t="s">
        <v>142</v>
      </c>
      <c r="C63" s="756" t="s">
        <v>548</v>
      </c>
      <c r="D63" s="17"/>
      <c r="E63" s="23"/>
    </row>
    <row r="64" spans="1:5" ht="18" customHeight="1" x14ac:dyDescent="0.15">
      <c r="A64" s="755" t="s">
        <v>143</v>
      </c>
      <c r="B64" s="753" t="s">
        <v>144</v>
      </c>
      <c r="C64" s="756" t="s">
        <v>548</v>
      </c>
      <c r="D64" s="17"/>
      <c r="E64" s="23"/>
    </row>
    <row r="65" spans="1:5" ht="18" customHeight="1" x14ac:dyDescent="0.15">
      <c r="A65" s="755" t="s">
        <v>145</v>
      </c>
      <c r="B65" s="754" t="s">
        <v>146</v>
      </c>
      <c r="C65" s="756" t="s">
        <v>548</v>
      </c>
      <c r="D65" s="17"/>
      <c r="E65" s="23"/>
    </row>
    <row r="66" spans="1:5" ht="18" customHeight="1" x14ac:dyDescent="0.15">
      <c r="A66" s="758" t="s">
        <v>147</v>
      </c>
      <c r="B66" s="478" t="s">
        <v>148</v>
      </c>
      <c r="C66" s="751" t="s">
        <v>549</v>
      </c>
      <c r="D66" s="17"/>
      <c r="E66" s="23"/>
    </row>
    <row r="67" spans="1:5" ht="18" customHeight="1" x14ac:dyDescent="0.15">
      <c r="A67" s="750" t="s">
        <v>149</v>
      </c>
      <c r="B67" s="763" t="s">
        <v>150</v>
      </c>
      <c r="C67" s="756" t="s">
        <v>546</v>
      </c>
      <c r="D67" s="17"/>
      <c r="E67" s="23"/>
    </row>
    <row r="68" spans="1:5" ht="18" customHeight="1" x14ac:dyDescent="0.15">
      <c r="A68" s="755" t="s">
        <v>151</v>
      </c>
      <c r="B68" s="764" t="s">
        <v>152</v>
      </c>
      <c r="C68" s="756" t="s">
        <v>546</v>
      </c>
      <c r="D68" s="17"/>
      <c r="E68" s="23"/>
    </row>
    <row r="69" spans="1:5" ht="18" customHeight="1" x14ac:dyDescent="0.15">
      <c r="A69" s="758" t="s">
        <v>153</v>
      </c>
      <c r="B69" s="765" t="s">
        <v>154</v>
      </c>
      <c r="C69" s="756" t="s">
        <v>546</v>
      </c>
      <c r="D69" s="17"/>
      <c r="E69" s="23"/>
    </row>
    <row r="70" spans="1:5" ht="18" customHeight="1" x14ac:dyDescent="0.15">
      <c r="A70" s="759" t="s">
        <v>155</v>
      </c>
      <c r="B70" s="478" t="s">
        <v>156</v>
      </c>
      <c r="C70" s="751" t="s">
        <v>550</v>
      </c>
      <c r="D70" s="17"/>
      <c r="E70" s="23"/>
    </row>
    <row r="71" spans="1:5" ht="18" customHeight="1" x14ac:dyDescent="0.25">
      <c r="A71" s="766" t="s">
        <v>157</v>
      </c>
      <c r="B71" s="241" t="s">
        <v>158</v>
      </c>
      <c r="C71" s="751" t="s">
        <v>551</v>
      </c>
      <c r="D71" s="17"/>
      <c r="E71" s="23"/>
    </row>
    <row r="72" spans="1:5" ht="18" customHeight="1" x14ac:dyDescent="0.25">
      <c r="A72" s="370" t="s">
        <v>159</v>
      </c>
      <c r="B72" s="251" t="s">
        <v>160</v>
      </c>
      <c r="C72" s="751" t="s">
        <v>552</v>
      </c>
      <c r="D72" s="17"/>
      <c r="E72" s="23"/>
    </row>
    <row r="73" spans="1:5" ht="18" customHeight="1" x14ac:dyDescent="0.25">
      <c r="A73" s="370" t="s">
        <v>161</v>
      </c>
      <c r="B73" s="753" t="s">
        <v>162</v>
      </c>
      <c r="C73" s="751" t="s">
        <v>553</v>
      </c>
      <c r="D73" s="17"/>
      <c r="E73" s="23"/>
    </row>
    <row r="74" spans="1:5" ht="18" customHeight="1" x14ac:dyDescent="0.25">
      <c r="A74" s="370" t="s">
        <v>163</v>
      </c>
      <c r="B74" s="753" t="s">
        <v>164</v>
      </c>
      <c r="C74" s="756" t="s">
        <v>554</v>
      </c>
      <c r="D74" s="17"/>
      <c r="E74" s="23"/>
    </row>
    <row r="75" spans="1:5" ht="18" customHeight="1" x14ac:dyDescent="0.25">
      <c r="A75" s="370" t="s">
        <v>165</v>
      </c>
      <c r="B75" s="753" t="s">
        <v>166</v>
      </c>
      <c r="C75" s="756" t="s">
        <v>555</v>
      </c>
      <c r="D75" s="17"/>
      <c r="E75" s="23"/>
    </row>
    <row r="76" spans="1:5" ht="18" customHeight="1" x14ac:dyDescent="0.25">
      <c r="A76" s="370" t="s">
        <v>167</v>
      </c>
      <c r="B76" s="754" t="s">
        <v>168</v>
      </c>
      <c r="C76" s="756" t="s">
        <v>556</v>
      </c>
      <c r="D76" s="17"/>
      <c r="E76" s="23"/>
    </row>
    <row r="77" spans="1:5" ht="18" customHeight="1" x14ac:dyDescent="0.25">
      <c r="A77" s="370" t="s">
        <v>169</v>
      </c>
      <c r="B77" s="478" t="s">
        <v>170</v>
      </c>
      <c r="C77" s="751" t="s">
        <v>557</v>
      </c>
      <c r="D77" s="17"/>
      <c r="E77" s="23"/>
    </row>
    <row r="78" spans="1:5" ht="18" customHeight="1" x14ac:dyDescent="0.25">
      <c r="A78" s="370" t="s">
        <v>171</v>
      </c>
      <c r="B78" s="251" t="s">
        <v>172</v>
      </c>
      <c r="C78" s="756" t="s">
        <v>558</v>
      </c>
      <c r="D78" s="17"/>
      <c r="E78" s="23"/>
    </row>
    <row r="79" spans="1:5" ht="18" customHeight="1" x14ac:dyDescent="0.25">
      <c r="A79" s="370" t="s">
        <v>173</v>
      </c>
      <c r="B79" s="263" t="s">
        <v>174</v>
      </c>
      <c r="C79" s="751" t="s">
        <v>559</v>
      </c>
      <c r="D79" s="17"/>
      <c r="E79" s="23"/>
    </row>
    <row r="80" spans="1:5" ht="18" customHeight="1" x14ac:dyDescent="0.25">
      <c r="A80" s="370" t="s">
        <v>175</v>
      </c>
      <c r="B80" s="263" t="s">
        <v>176</v>
      </c>
      <c r="C80" s="756" t="s">
        <v>560</v>
      </c>
      <c r="D80" s="17"/>
      <c r="E80" s="23"/>
    </row>
    <row r="81" spans="1:5" ht="18" customHeight="1" x14ac:dyDescent="0.25">
      <c r="A81" s="370" t="s">
        <v>177</v>
      </c>
      <c r="B81" s="263" t="s">
        <v>178</v>
      </c>
      <c r="C81" s="756" t="s">
        <v>561</v>
      </c>
      <c r="D81" s="17"/>
      <c r="E81" s="23"/>
    </row>
    <row r="82" spans="1:5" ht="18" customHeight="1" x14ac:dyDescent="0.25">
      <c r="A82" s="370" t="s">
        <v>179</v>
      </c>
      <c r="B82" s="754" t="s">
        <v>180</v>
      </c>
      <c r="C82" s="756" t="s">
        <v>562</v>
      </c>
      <c r="D82" s="17"/>
      <c r="E82" s="23"/>
    </row>
    <row r="83" spans="1:5" ht="18" customHeight="1" x14ac:dyDescent="0.25">
      <c r="A83" s="396" t="s">
        <v>181</v>
      </c>
      <c r="B83" s="767" t="s">
        <v>563</v>
      </c>
      <c r="C83" s="768" t="s">
        <v>564</v>
      </c>
      <c r="D83" s="17"/>
      <c r="E83" s="23"/>
    </row>
    <row r="84" spans="1:5" ht="18" customHeight="1" x14ac:dyDescent="0.15">
      <c r="A84" s="769"/>
      <c r="B84" s="770"/>
      <c r="C84" s="770"/>
      <c r="D84" s="22"/>
      <c r="E84" s="23"/>
    </row>
    <row r="85" spans="1:5" ht="18" customHeight="1" x14ac:dyDescent="0.15">
      <c r="A85" s="771" t="s">
        <v>458</v>
      </c>
      <c r="B85" s="772"/>
      <c r="C85" s="772"/>
      <c r="D85" s="22"/>
      <c r="E85" s="23"/>
    </row>
    <row r="86" spans="1:5" ht="18" customHeight="1" x14ac:dyDescent="0.15">
      <c r="A86" s="1089" t="s">
        <v>565</v>
      </c>
      <c r="B86" s="1093"/>
      <c r="C86" s="1093"/>
      <c r="D86" s="22"/>
      <c r="E86" s="23"/>
    </row>
    <row r="87" spans="1:5" ht="18" customHeight="1" x14ac:dyDescent="0.15">
      <c r="A87" s="1089" t="s">
        <v>566</v>
      </c>
      <c r="B87" s="1090"/>
      <c r="C87" s="1090"/>
      <c r="D87" s="22"/>
      <c r="E87" s="23"/>
    </row>
    <row r="88" spans="1:5" ht="41.25" customHeight="1" x14ac:dyDescent="0.15">
      <c r="A88" s="1089" t="s">
        <v>567</v>
      </c>
      <c r="B88" s="1093"/>
      <c r="C88" s="1093"/>
      <c r="D88" s="22"/>
      <c r="E88" s="23"/>
    </row>
    <row r="89" spans="1:5" ht="18" customHeight="1" x14ac:dyDescent="0.3">
      <c r="A89" s="1091"/>
      <c r="B89" s="1092"/>
      <c r="C89" s="1092"/>
      <c r="D89" s="160"/>
      <c r="E89" s="161"/>
    </row>
  </sheetData>
  <mergeCells count="8">
    <mergeCell ref="C4:C5"/>
    <mergeCell ref="A87:C87"/>
    <mergeCell ref="A89:C89"/>
    <mergeCell ref="A86:C86"/>
    <mergeCell ref="A88:C88"/>
    <mergeCell ref="A14:C14"/>
    <mergeCell ref="A32:C32"/>
    <mergeCell ref="C10:C13"/>
  </mergeCells>
  <pageMargins left="0.39370100000000002" right="0.39370100000000002" top="0.15748000000000001" bottom="0.19685" header="0.23622000000000001" footer="0.27559099999999997"/>
  <pageSetup orientation="portrait"/>
  <headerFooter>
    <oddFooter>&amp;C&amp;"Helvetica,Regular"&amp;12&amp;K000000&amp;P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78"/>
  <sheetViews>
    <sheetView showGridLines="0" workbookViewId="0"/>
  </sheetViews>
  <sheetFormatPr defaultColWidth="9" defaultRowHeight="15.75" customHeight="1" x14ac:dyDescent="0.15"/>
  <cols>
    <col min="1" max="1" width="10.625" style="773" customWidth="1"/>
    <col min="2" max="2" width="44.375" style="773" customWidth="1"/>
    <col min="3" max="3" width="43.125" style="773" customWidth="1"/>
    <col min="4" max="4" width="44.375" style="773" customWidth="1"/>
    <col min="5" max="5" width="41.375" style="773" customWidth="1"/>
    <col min="6" max="6" width="9" style="773" customWidth="1"/>
    <col min="7" max="16384" width="9" style="773"/>
  </cols>
  <sheetData>
    <row r="1" spans="1:5" ht="16.5" customHeight="1" x14ac:dyDescent="0.25">
      <c r="A1" s="774" t="s">
        <v>7</v>
      </c>
      <c r="B1" s="775"/>
      <c r="C1" s="330"/>
      <c r="D1" s="330"/>
      <c r="E1" s="776"/>
    </row>
    <row r="2" spans="1:5" ht="15.75" customHeight="1" x14ac:dyDescent="0.25">
      <c r="A2" s="777"/>
      <c r="B2" s="778" t="s">
        <v>7</v>
      </c>
      <c r="C2" s="145"/>
      <c r="D2" s="145"/>
      <c r="E2" s="779"/>
    </row>
    <row r="3" spans="1:5" ht="15.75" customHeight="1" x14ac:dyDescent="0.25">
      <c r="A3" s="780"/>
      <c r="B3" s="351" t="s">
        <v>7</v>
      </c>
      <c r="C3" s="22"/>
      <c r="D3" s="22"/>
      <c r="E3" s="194"/>
    </row>
    <row r="4" spans="1:5" ht="18" customHeight="1" x14ac:dyDescent="0.25">
      <c r="A4" s="780"/>
      <c r="B4" s="351" t="s">
        <v>7</v>
      </c>
      <c r="C4" s="1100" t="s">
        <v>569</v>
      </c>
      <c r="D4" s="1101"/>
      <c r="E4" s="1102"/>
    </row>
    <row r="5" spans="1:5" ht="18" customHeight="1" x14ac:dyDescent="0.25">
      <c r="A5" s="780"/>
      <c r="B5" s="352"/>
      <c r="C5" s="1103"/>
      <c r="D5" s="1103"/>
      <c r="E5" s="1102"/>
    </row>
    <row r="6" spans="1:5" ht="18" customHeight="1" x14ac:dyDescent="0.3">
      <c r="A6" s="781"/>
      <c r="B6" s="782"/>
      <c r="C6" s="1104" t="s">
        <v>14</v>
      </c>
      <c r="D6" s="1105"/>
      <c r="E6" s="1116"/>
    </row>
    <row r="7" spans="1:5" ht="18" customHeight="1" x14ac:dyDescent="0.3">
      <c r="A7" s="780"/>
      <c r="B7" s="783" t="s">
        <v>7</v>
      </c>
      <c r="C7" s="1104" t="s">
        <v>189</v>
      </c>
      <c r="D7" s="1105"/>
      <c r="E7" s="1106"/>
    </row>
    <row r="8" spans="1:5" ht="18" customHeight="1" x14ac:dyDescent="0.3">
      <c r="A8" s="780"/>
      <c r="B8" s="352"/>
      <c r="C8" s="1107" t="s">
        <v>570</v>
      </c>
      <c r="D8" s="1108"/>
      <c r="E8" s="1106"/>
    </row>
    <row r="9" spans="1:5" ht="15.75" customHeight="1" x14ac:dyDescent="0.25">
      <c r="A9" s="784"/>
      <c r="B9" s="785"/>
      <c r="C9" s="785"/>
      <c r="D9" s="785"/>
      <c r="E9" s="220"/>
    </row>
    <row r="10" spans="1:5" ht="15.75" customHeight="1" x14ac:dyDescent="0.15">
      <c r="A10" s="786" t="s">
        <v>7</v>
      </c>
      <c r="B10" s="446"/>
      <c r="C10" s="1111" t="s">
        <v>571</v>
      </c>
      <c r="D10" s="1112"/>
      <c r="E10" s="1113"/>
    </row>
    <row r="11" spans="1:5" ht="18" customHeight="1" x14ac:dyDescent="0.15">
      <c r="A11" s="448" t="s">
        <v>22</v>
      </c>
      <c r="B11" s="449" t="s">
        <v>22</v>
      </c>
      <c r="C11" s="1114"/>
      <c r="D11" s="1115"/>
      <c r="E11" s="1066"/>
    </row>
    <row r="12" spans="1:5" ht="15.75" customHeight="1" x14ac:dyDescent="0.15">
      <c r="A12" s="448" t="s">
        <v>26</v>
      </c>
      <c r="B12" s="747"/>
      <c r="C12" s="1109" t="s">
        <v>267</v>
      </c>
      <c r="D12" s="1109" t="s">
        <v>572</v>
      </c>
      <c r="E12" s="1125" t="s">
        <v>573</v>
      </c>
    </row>
    <row r="13" spans="1:5" ht="15.6" customHeight="1" x14ac:dyDescent="0.15">
      <c r="A13" s="787" t="s">
        <v>7</v>
      </c>
      <c r="B13" s="58"/>
      <c r="C13" s="1110"/>
      <c r="D13" s="1110"/>
      <c r="E13" s="1099"/>
    </row>
    <row r="14" spans="1:5" ht="20.100000000000001" customHeight="1" x14ac:dyDescent="0.15">
      <c r="A14" s="788" t="s">
        <v>34</v>
      </c>
      <c r="B14" s="789" t="s">
        <v>35</v>
      </c>
      <c r="C14" s="505" t="s">
        <v>574</v>
      </c>
      <c r="D14" s="505" t="s">
        <v>575</v>
      </c>
      <c r="E14" s="790" t="s">
        <v>576</v>
      </c>
    </row>
    <row r="15" spans="1:5" ht="39.950000000000003" customHeight="1" x14ac:dyDescent="0.15">
      <c r="A15" s="791" t="s">
        <v>39</v>
      </c>
      <c r="B15" s="792" t="s">
        <v>40</v>
      </c>
      <c r="C15" s="505" t="s">
        <v>577</v>
      </c>
      <c r="D15" s="505" t="s">
        <v>578</v>
      </c>
      <c r="E15" s="793">
        <v>245.01</v>
      </c>
    </row>
    <row r="16" spans="1:5" ht="20.100000000000001" customHeight="1" x14ac:dyDescent="0.15">
      <c r="A16" s="791" t="s">
        <v>44</v>
      </c>
      <c r="B16" s="794" t="s">
        <v>45</v>
      </c>
      <c r="C16" s="495">
        <v>4401.1099999999997</v>
      </c>
      <c r="D16" s="795" t="s">
        <v>579</v>
      </c>
      <c r="E16" s="796" t="s">
        <v>580</v>
      </c>
    </row>
    <row r="17" spans="1:5" ht="20.100000000000001" customHeight="1" x14ac:dyDescent="0.15">
      <c r="A17" s="791" t="s">
        <v>47</v>
      </c>
      <c r="B17" s="797" t="s">
        <v>48</v>
      </c>
      <c r="C17" s="495">
        <v>4401.12</v>
      </c>
      <c r="D17" s="795" t="s">
        <v>579</v>
      </c>
      <c r="E17" s="796" t="s">
        <v>580</v>
      </c>
    </row>
    <row r="18" spans="1:5" ht="20.100000000000001" customHeight="1" x14ac:dyDescent="0.15">
      <c r="A18" s="791" t="s">
        <v>50</v>
      </c>
      <c r="B18" s="792" t="s">
        <v>51</v>
      </c>
      <c r="C18" s="495">
        <v>44.03</v>
      </c>
      <c r="D18" s="495">
        <v>44.03</v>
      </c>
      <c r="E18" s="793">
        <v>247</v>
      </c>
    </row>
    <row r="19" spans="1:5" ht="20.100000000000001" customHeight="1" x14ac:dyDescent="0.15">
      <c r="A19" s="791" t="s">
        <v>53</v>
      </c>
      <c r="B19" s="794" t="s">
        <v>45</v>
      </c>
      <c r="C19" s="505" t="s">
        <v>269</v>
      </c>
      <c r="D19" s="505" t="s">
        <v>581</v>
      </c>
      <c r="E19" s="790" t="s">
        <v>582</v>
      </c>
    </row>
    <row r="20" spans="1:5" ht="20.100000000000001" customHeight="1" x14ac:dyDescent="0.15">
      <c r="A20" s="791" t="s">
        <v>55</v>
      </c>
      <c r="B20" s="794" t="s">
        <v>48</v>
      </c>
      <c r="C20" s="505" t="s">
        <v>583</v>
      </c>
      <c r="D20" s="505" t="s">
        <v>584</v>
      </c>
      <c r="E20" s="790" t="s">
        <v>585</v>
      </c>
    </row>
    <row r="21" spans="1:5" ht="20.100000000000001" customHeight="1" x14ac:dyDescent="0.15">
      <c r="A21" s="798" t="s">
        <v>57</v>
      </c>
      <c r="B21" s="799" t="s">
        <v>58</v>
      </c>
      <c r="C21" s="505" t="s">
        <v>586</v>
      </c>
      <c r="D21" s="505" t="s">
        <v>587</v>
      </c>
      <c r="E21" s="790" t="s">
        <v>588</v>
      </c>
    </row>
    <row r="22" spans="1:5" ht="20.100000000000001" customHeight="1" x14ac:dyDescent="0.15">
      <c r="A22" s="800" t="s">
        <v>83</v>
      </c>
      <c r="B22" s="485" t="s">
        <v>84</v>
      </c>
      <c r="C22" s="485" t="s">
        <v>589</v>
      </c>
      <c r="D22" s="485" t="s">
        <v>589</v>
      </c>
      <c r="E22" s="796" t="s">
        <v>590</v>
      </c>
    </row>
    <row r="23" spans="1:5" ht="20.100000000000001" customHeight="1" x14ac:dyDescent="0.15">
      <c r="A23" s="788" t="s">
        <v>88</v>
      </c>
      <c r="B23" s="757" t="s">
        <v>89</v>
      </c>
      <c r="C23" s="485" t="s">
        <v>591</v>
      </c>
      <c r="D23" s="795" t="s">
        <v>592</v>
      </c>
      <c r="E23" s="796" t="s">
        <v>593</v>
      </c>
    </row>
    <row r="24" spans="1:5" ht="20.100000000000001" customHeight="1" x14ac:dyDescent="0.15">
      <c r="A24" s="791" t="s">
        <v>91</v>
      </c>
      <c r="B24" s="794" t="s">
        <v>92</v>
      </c>
      <c r="C24" s="485" t="s">
        <v>594</v>
      </c>
      <c r="D24" s="485" t="s">
        <v>594</v>
      </c>
      <c r="E24" s="793">
        <v>246.1</v>
      </c>
    </row>
    <row r="25" spans="1:5" ht="39.950000000000003" customHeight="1" x14ac:dyDescent="0.15">
      <c r="A25" s="798" t="s">
        <v>93</v>
      </c>
      <c r="B25" s="799" t="s">
        <v>94</v>
      </c>
      <c r="C25" s="795" t="s">
        <v>595</v>
      </c>
      <c r="D25" s="795" t="s">
        <v>596</v>
      </c>
      <c r="E25" s="796" t="s">
        <v>597</v>
      </c>
    </row>
    <row r="26" spans="1:5" ht="20.100000000000001" customHeight="1" x14ac:dyDescent="0.15">
      <c r="A26" s="800" t="s">
        <v>95</v>
      </c>
      <c r="B26" s="485" t="s">
        <v>96</v>
      </c>
      <c r="C26" s="795" t="s">
        <v>595</v>
      </c>
      <c r="D26" s="795" t="s">
        <v>596</v>
      </c>
      <c r="E26" s="796" t="s">
        <v>597</v>
      </c>
    </row>
    <row r="27" spans="1:5" ht="20.100000000000001" customHeight="1" x14ac:dyDescent="0.15">
      <c r="A27" s="788" t="s">
        <v>98</v>
      </c>
      <c r="B27" s="757" t="s">
        <v>99</v>
      </c>
      <c r="C27" s="485" t="s">
        <v>598</v>
      </c>
      <c r="D27" s="795" t="s">
        <v>599</v>
      </c>
      <c r="E27" s="796" t="s">
        <v>597</v>
      </c>
    </row>
    <row r="28" spans="1:5" ht="20.100000000000001" customHeight="1" x14ac:dyDescent="0.15">
      <c r="A28" s="791" t="s">
        <v>100</v>
      </c>
      <c r="B28" s="794" t="s">
        <v>101</v>
      </c>
      <c r="C28" s="495">
        <v>4401.3100000000004</v>
      </c>
      <c r="D28" s="495">
        <v>4401.3100000000004</v>
      </c>
      <c r="E28" s="796" t="s">
        <v>597</v>
      </c>
    </row>
    <row r="29" spans="1:5" ht="20.100000000000001" customHeight="1" x14ac:dyDescent="0.15">
      <c r="A29" s="798" t="s">
        <v>102</v>
      </c>
      <c r="B29" s="799" t="s">
        <v>103</v>
      </c>
      <c r="C29" s="495">
        <v>4401.3900000000003</v>
      </c>
      <c r="D29" s="795" t="s">
        <v>596</v>
      </c>
      <c r="E29" s="796" t="s">
        <v>597</v>
      </c>
    </row>
    <row r="30" spans="1:5" ht="20.100000000000001" customHeight="1" x14ac:dyDescent="0.15">
      <c r="A30" s="788" t="s">
        <v>104</v>
      </c>
      <c r="B30" s="757" t="s">
        <v>105</v>
      </c>
      <c r="C30" s="485" t="s">
        <v>600</v>
      </c>
      <c r="D30" s="485" t="s">
        <v>600</v>
      </c>
      <c r="E30" s="790" t="s">
        <v>601</v>
      </c>
    </row>
    <row r="31" spans="1:5" ht="20.100000000000001" customHeight="1" x14ac:dyDescent="0.15">
      <c r="A31" s="791" t="s">
        <v>106</v>
      </c>
      <c r="B31" s="794" t="s">
        <v>45</v>
      </c>
      <c r="C31" s="485" t="s">
        <v>295</v>
      </c>
      <c r="D31" s="485" t="s">
        <v>602</v>
      </c>
      <c r="E31" s="796" t="s">
        <v>603</v>
      </c>
    </row>
    <row r="32" spans="1:5" ht="39.950000000000003" customHeight="1" x14ac:dyDescent="0.15">
      <c r="A32" s="791" t="s">
        <v>107</v>
      </c>
      <c r="B32" s="794" t="s">
        <v>48</v>
      </c>
      <c r="C32" s="485" t="s">
        <v>300</v>
      </c>
      <c r="D32" s="485" t="s">
        <v>604</v>
      </c>
      <c r="E32" s="796" t="s">
        <v>605</v>
      </c>
    </row>
    <row r="33" spans="1:5" ht="28.5" customHeight="1" x14ac:dyDescent="0.15">
      <c r="A33" s="798" t="s">
        <v>108</v>
      </c>
      <c r="B33" s="799" t="s">
        <v>58</v>
      </c>
      <c r="C33" s="505" t="s">
        <v>606</v>
      </c>
      <c r="D33" s="801" t="s">
        <v>607</v>
      </c>
      <c r="E33" s="796" t="s">
        <v>608</v>
      </c>
    </row>
    <row r="34" spans="1:5" ht="20.100000000000001" customHeight="1" x14ac:dyDescent="0.15">
      <c r="A34" s="788" t="s">
        <v>109</v>
      </c>
      <c r="B34" s="757" t="s">
        <v>110</v>
      </c>
      <c r="C34" s="495">
        <v>44.08</v>
      </c>
      <c r="D34" s="495">
        <v>44.08</v>
      </c>
      <c r="E34" s="793">
        <v>634.1</v>
      </c>
    </row>
    <row r="35" spans="1:5" ht="20.100000000000001" customHeight="1" x14ac:dyDescent="0.15">
      <c r="A35" s="791" t="s">
        <v>111</v>
      </c>
      <c r="B35" s="794" t="s">
        <v>45</v>
      </c>
      <c r="C35" s="485" t="s">
        <v>609</v>
      </c>
      <c r="D35" s="485" t="s">
        <v>609</v>
      </c>
      <c r="E35" s="793">
        <v>634.11</v>
      </c>
    </row>
    <row r="36" spans="1:5" ht="20.100000000000001" customHeight="1" x14ac:dyDescent="0.15">
      <c r="A36" s="791" t="s">
        <v>113</v>
      </c>
      <c r="B36" s="794" t="s">
        <v>48</v>
      </c>
      <c r="C36" s="485" t="s">
        <v>610</v>
      </c>
      <c r="D36" s="485" t="s">
        <v>610</v>
      </c>
      <c r="E36" s="793">
        <v>634.12</v>
      </c>
    </row>
    <row r="37" spans="1:5" ht="20.100000000000001" customHeight="1" x14ac:dyDescent="0.15">
      <c r="A37" s="798" t="s">
        <v>114</v>
      </c>
      <c r="B37" s="799" t="s">
        <v>58</v>
      </c>
      <c r="C37" s="485" t="s">
        <v>611</v>
      </c>
      <c r="D37" s="795" t="s">
        <v>612</v>
      </c>
      <c r="E37" s="796" t="s">
        <v>613</v>
      </c>
    </row>
    <row r="38" spans="1:5" ht="20.100000000000001" customHeight="1" x14ac:dyDescent="0.15">
      <c r="A38" s="788" t="s">
        <v>115</v>
      </c>
      <c r="B38" s="789" t="s">
        <v>116</v>
      </c>
      <c r="C38" s="485" t="s">
        <v>614</v>
      </c>
      <c r="D38" s="485" t="s">
        <v>615</v>
      </c>
      <c r="E38" s="790" t="s">
        <v>616</v>
      </c>
    </row>
    <row r="39" spans="1:5" ht="20.100000000000001" customHeight="1" x14ac:dyDescent="0.15">
      <c r="A39" s="791" t="s">
        <v>117</v>
      </c>
      <c r="B39" s="792" t="s">
        <v>118</v>
      </c>
      <c r="C39" s="485" t="s">
        <v>617</v>
      </c>
      <c r="D39" s="485" t="s">
        <v>618</v>
      </c>
      <c r="E39" s="790" t="s">
        <v>619</v>
      </c>
    </row>
    <row r="40" spans="1:5" ht="20.100000000000001" customHeight="1" x14ac:dyDescent="0.15">
      <c r="A40" s="791" t="s">
        <v>119</v>
      </c>
      <c r="B40" s="794" t="s">
        <v>45</v>
      </c>
      <c r="C40" s="795" t="s">
        <v>620</v>
      </c>
      <c r="D40" s="795" t="s">
        <v>621</v>
      </c>
      <c r="E40" s="796" t="s">
        <v>622</v>
      </c>
    </row>
    <row r="41" spans="1:5" ht="20.100000000000001" customHeight="1" x14ac:dyDescent="0.15">
      <c r="A41" s="791" t="s">
        <v>120</v>
      </c>
      <c r="B41" s="794" t="s">
        <v>48</v>
      </c>
      <c r="C41" s="795" t="s">
        <v>623</v>
      </c>
      <c r="D41" s="795" t="s">
        <v>624</v>
      </c>
      <c r="E41" s="796" t="s">
        <v>622</v>
      </c>
    </row>
    <row r="42" spans="1:5" ht="20.100000000000001" customHeight="1" x14ac:dyDescent="0.15">
      <c r="A42" s="791" t="s">
        <v>121</v>
      </c>
      <c r="B42" s="797" t="s">
        <v>58</v>
      </c>
      <c r="C42" s="795" t="s">
        <v>625</v>
      </c>
      <c r="D42" s="795" t="s">
        <v>626</v>
      </c>
      <c r="E42" s="796" t="s">
        <v>622</v>
      </c>
    </row>
    <row r="43" spans="1:5" ht="39.950000000000003" customHeight="1" x14ac:dyDescent="0.15">
      <c r="A43" s="791" t="s">
        <v>122</v>
      </c>
      <c r="B43" s="792" t="s">
        <v>538</v>
      </c>
      <c r="C43" s="485" t="s">
        <v>627</v>
      </c>
      <c r="D43" s="485" t="s">
        <v>627</v>
      </c>
      <c r="E43" s="790" t="s">
        <v>628</v>
      </c>
    </row>
    <row r="44" spans="1:5" ht="39.950000000000003" customHeight="1" x14ac:dyDescent="0.15">
      <c r="A44" s="791" t="s">
        <v>124</v>
      </c>
      <c r="B44" s="797" t="s">
        <v>125</v>
      </c>
      <c r="C44" s="505" t="s">
        <v>629</v>
      </c>
      <c r="D44" s="505" t="s">
        <v>629</v>
      </c>
      <c r="E44" s="796" t="s">
        <v>630</v>
      </c>
    </row>
    <row r="45" spans="1:5" ht="20.100000000000001" customHeight="1" x14ac:dyDescent="0.15">
      <c r="A45" s="791" t="s">
        <v>126</v>
      </c>
      <c r="B45" s="792" t="s">
        <v>127</v>
      </c>
      <c r="C45" s="495">
        <v>44.11</v>
      </c>
      <c r="D45" s="495">
        <v>44.11</v>
      </c>
      <c r="E45" s="793">
        <v>634.5</v>
      </c>
    </row>
    <row r="46" spans="1:5" ht="20.100000000000001" customHeight="1" x14ac:dyDescent="0.15">
      <c r="A46" s="791" t="s">
        <v>128</v>
      </c>
      <c r="B46" s="794" t="s">
        <v>129</v>
      </c>
      <c r="C46" s="505" t="s">
        <v>631</v>
      </c>
      <c r="D46" s="505" t="s">
        <v>631</v>
      </c>
      <c r="E46" s="796" t="s">
        <v>632</v>
      </c>
    </row>
    <row r="47" spans="1:5" ht="30.75" customHeight="1" x14ac:dyDescent="0.15">
      <c r="A47" s="791" t="s">
        <v>130</v>
      </c>
      <c r="B47" s="794" t="s">
        <v>131</v>
      </c>
      <c r="C47" s="505" t="s">
        <v>633</v>
      </c>
      <c r="D47" s="505" t="s">
        <v>633</v>
      </c>
      <c r="E47" s="796" t="s">
        <v>632</v>
      </c>
    </row>
    <row r="48" spans="1:5" ht="20.100000000000001" customHeight="1" x14ac:dyDescent="0.15">
      <c r="A48" s="798" t="s">
        <v>132</v>
      </c>
      <c r="B48" s="799" t="s">
        <v>133</v>
      </c>
      <c r="C48" s="505" t="s">
        <v>634</v>
      </c>
      <c r="D48" s="505" t="s">
        <v>634</v>
      </c>
      <c r="E48" s="796" t="s">
        <v>632</v>
      </c>
    </row>
    <row r="49" spans="1:5" ht="20.100000000000001" customHeight="1" x14ac:dyDescent="0.15">
      <c r="A49" s="788" t="s">
        <v>134</v>
      </c>
      <c r="B49" s="485" t="s">
        <v>135</v>
      </c>
      <c r="C49" s="485" t="s">
        <v>635</v>
      </c>
      <c r="D49" s="485" t="s">
        <v>635</v>
      </c>
      <c r="E49" s="790" t="s">
        <v>636</v>
      </c>
    </row>
    <row r="50" spans="1:5" ht="39.950000000000003" customHeight="1" x14ac:dyDescent="0.15">
      <c r="A50" s="791" t="s">
        <v>136</v>
      </c>
      <c r="B50" s="485" t="s">
        <v>137</v>
      </c>
      <c r="C50" s="485" t="s">
        <v>637</v>
      </c>
      <c r="D50" s="485" t="s">
        <v>637</v>
      </c>
      <c r="E50" s="790" t="s">
        <v>638</v>
      </c>
    </row>
    <row r="51" spans="1:5" ht="20.100000000000001" customHeight="1" x14ac:dyDescent="0.15">
      <c r="A51" s="791" t="s">
        <v>139</v>
      </c>
      <c r="B51" s="757" t="s">
        <v>140</v>
      </c>
      <c r="C51" s="485" t="s">
        <v>639</v>
      </c>
      <c r="D51" s="485" t="s">
        <v>639</v>
      </c>
      <c r="E51" s="790" t="s">
        <v>640</v>
      </c>
    </row>
    <row r="52" spans="1:5" ht="20.100000000000001" customHeight="1" x14ac:dyDescent="0.15">
      <c r="A52" s="791" t="s">
        <v>141</v>
      </c>
      <c r="B52" s="794" t="s">
        <v>142</v>
      </c>
      <c r="C52" s="495">
        <v>47.03</v>
      </c>
      <c r="D52" s="495">
        <v>47.03</v>
      </c>
      <c r="E52" s="790" t="s">
        <v>641</v>
      </c>
    </row>
    <row r="53" spans="1:5" ht="20.100000000000001" customHeight="1" x14ac:dyDescent="0.15">
      <c r="A53" s="791" t="s">
        <v>143</v>
      </c>
      <c r="B53" s="794" t="s">
        <v>144</v>
      </c>
      <c r="C53" s="485" t="s">
        <v>642</v>
      </c>
      <c r="D53" s="485" t="s">
        <v>642</v>
      </c>
      <c r="E53" s="793">
        <v>251.5</v>
      </c>
    </row>
    <row r="54" spans="1:5" ht="20.100000000000001" customHeight="1" x14ac:dyDescent="0.15">
      <c r="A54" s="791" t="s">
        <v>145</v>
      </c>
      <c r="B54" s="799" t="s">
        <v>146</v>
      </c>
      <c r="C54" s="495">
        <v>47.04</v>
      </c>
      <c r="D54" s="495">
        <v>47.04</v>
      </c>
      <c r="E54" s="793">
        <v>251.6</v>
      </c>
    </row>
    <row r="55" spans="1:5" ht="20.100000000000001" customHeight="1" x14ac:dyDescent="0.15">
      <c r="A55" s="798" t="s">
        <v>147</v>
      </c>
      <c r="B55" s="485" t="s">
        <v>148</v>
      </c>
      <c r="C55" s="495">
        <v>47.02</v>
      </c>
      <c r="D55" s="495">
        <v>47.02</v>
      </c>
      <c r="E55" s="793">
        <v>251.3</v>
      </c>
    </row>
    <row r="56" spans="1:5" ht="20.100000000000001" customHeight="1" x14ac:dyDescent="0.15">
      <c r="A56" s="788" t="s">
        <v>149</v>
      </c>
      <c r="B56" s="757" t="s">
        <v>150</v>
      </c>
      <c r="C56" s="495">
        <v>47.06</v>
      </c>
      <c r="D56" s="495">
        <v>47.06</v>
      </c>
      <c r="E56" s="793">
        <v>251.92</v>
      </c>
    </row>
    <row r="57" spans="1:5" ht="20.100000000000001" customHeight="1" x14ac:dyDescent="0.15">
      <c r="A57" s="791" t="s">
        <v>151</v>
      </c>
      <c r="B57" s="794" t="s">
        <v>152</v>
      </c>
      <c r="C57" s="485" t="s">
        <v>643</v>
      </c>
      <c r="D57" s="485" t="s">
        <v>643</v>
      </c>
      <c r="E57" s="796" t="s">
        <v>644</v>
      </c>
    </row>
    <row r="58" spans="1:5" ht="20.100000000000001" customHeight="1" x14ac:dyDescent="0.15">
      <c r="A58" s="798" t="s">
        <v>153</v>
      </c>
      <c r="B58" s="799" t="s">
        <v>154</v>
      </c>
      <c r="C58" s="485" t="s">
        <v>645</v>
      </c>
      <c r="D58" s="485" t="s">
        <v>645</v>
      </c>
      <c r="E58" s="796" t="s">
        <v>644</v>
      </c>
    </row>
    <row r="59" spans="1:5" ht="20.100000000000001" customHeight="1" x14ac:dyDescent="0.15">
      <c r="A59" s="800" t="s">
        <v>155</v>
      </c>
      <c r="B59" s="485" t="s">
        <v>156</v>
      </c>
      <c r="C59" s="495">
        <v>47.07</v>
      </c>
      <c r="D59" s="495">
        <v>47.07</v>
      </c>
      <c r="E59" s="793">
        <v>251.1</v>
      </c>
    </row>
    <row r="60" spans="1:5" ht="39.950000000000003" customHeight="1" x14ac:dyDescent="0.15">
      <c r="A60" s="788" t="s">
        <v>157</v>
      </c>
      <c r="B60" s="485" t="s">
        <v>158</v>
      </c>
      <c r="C60" s="485" t="s">
        <v>646</v>
      </c>
      <c r="D60" s="485" t="s">
        <v>646</v>
      </c>
      <c r="E60" s="790" t="s">
        <v>647</v>
      </c>
    </row>
    <row r="61" spans="1:5" ht="39.950000000000003" customHeight="1" x14ac:dyDescent="0.15">
      <c r="A61" s="791" t="s">
        <v>159</v>
      </c>
      <c r="B61" s="757" t="s">
        <v>160</v>
      </c>
      <c r="C61" s="485" t="s">
        <v>648</v>
      </c>
      <c r="D61" s="485" t="s">
        <v>648</v>
      </c>
      <c r="E61" s="790" t="s">
        <v>649</v>
      </c>
    </row>
    <row r="62" spans="1:5" ht="20.100000000000001" customHeight="1" x14ac:dyDescent="0.15">
      <c r="A62" s="791" t="s">
        <v>161</v>
      </c>
      <c r="B62" s="794" t="s">
        <v>162</v>
      </c>
      <c r="C62" s="495">
        <v>48.01</v>
      </c>
      <c r="D62" s="495">
        <v>48.01</v>
      </c>
      <c r="E62" s="793">
        <v>641.1</v>
      </c>
    </row>
    <row r="63" spans="1:5" ht="20.100000000000001" customHeight="1" x14ac:dyDescent="0.15">
      <c r="A63" s="791" t="s">
        <v>163</v>
      </c>
      <c r="B63" s="794" t="s">
        <v>164</v>
      </c>
      <c r="C63" s="485" t="s">
        <v>650</v>
      </c>
      <c r="D63" s="485" t="s">
        <v>650</v>
      </c>
      <c r="E63" s="793">
        <v>641.29</v>
      </c>
    </row>
    <row r="64" spans="1:5" ht="20.100000000000001" customHeight="1" x14ac:dyDescent="0.15">
      <c r="A64" s="791" t="s">
        <v>165</v>
      </c>
      <c r="B64" s="794" t="s">
        <v>166</v>
      </c>
      <c r="C64" s="485" t="s">
        <v>651</v>
      </c>
      <c r="D64" s="485" t="s">
        <v>651</v>
      </c>
      <c r="E64" s="790" t="s">
        <v>652</v>
      </c>
    </row>
    <row r="65" spans="1:5" ht="20.100000000000001" customHeight="1" x14ac:dyDescent="0.15">
      <c r="A65" s="791" t="s">
        <v>167</v>
      </c>
      <c r="B65" s="799" t="s">
        <v>168</v>
      </c>
      <c r="C65" s="485" t="s">
        <v>653</v>
      </c>
      <c r="D65" s="485" t="s">
        <v>653</v>
      </c>
      <c r="E65" s="793">
        <v>641.29999999999995</v>
      </c>
    </row>
    <row r="66" spans="1:5" ht="20.100000000000001" customHeight="1" x14ac:dyDescent="0.15">
      <c r="A66" s="791" t="s">
        <v>169</v>
      </c>
      <c r="B66" s="485" t="s">
        <v>170</v>
      </c>
      <c r="C66" s="495">
        <v>48.03</v>
      </c>
      <c r="D66" s="495">
        <v>48.03</v>
      </c>
      <c r="E66" s="793">
        <v>641.63</v>
      </c>
    </row>
    <row r="67" spans="1:5" ht="60" customHeight="1" x14ac:dyDescent="0.15">
      <c r="A67" s="791" t="s">
        <v>171</v>
      </c>
      <c r="B67" s="757" t="s">
        <v>172</v>
      </c>
      <c r="C67" s="485" t="s">
        <v>654</v>
      </c>
      <c r="D67" s="485" t="s">
        <v>654</v>
      </c>
      <c r="E67" s="790" t="s">
        <v>655</v>
      </c>
    </row>
    <row r="68" spans="1:5" ht="20.100000000000001" customHeight="1" x14ac:dyDescent="0.15">
      <c r="A68" s="791" t="s">
        <v>173</v>
      </c>
      <c r="B68" s="794" t="s">
        <v>174</v>
      </c>
      <c r="C68" s="485" t="s">
        <v>656</v>
      </c>
      <c r="D68" s="485" t="s">
        <v>656</v>
      </c>
      <c r="E68" s="790" t="s">
        <v>657</v>
      </c>
    </row>
    <row r="69" spans="1:5" ht="39.950000000000003" customHeight="1" x14ac:dyDescent="0.15">
      <c r="A69" s="791" t="s">
        <v>175</v>
      </c>
      <c r="B69" s="794" t="s">
        <v>176</v>
      </c>
      <c r="C69" s="485" t="s">
        <v>658</v>
      </c>
      <c r="D69" s="485" t="s">
        <v>658</v>
      </c>
      <c r="E69" s="790" t="s">
        <v>659</v>
      </c>
    </row>
    <row r="70" spans="1:5" ht="39.950000000000003" customHeight="1" x14ac:dyDescent="0.15">
      <c r="A70" s="791" t="s">
        <v>177</v>
      </c>
      <c r="B70" s="794" t="s">
        <v>178</v>
      </c>
      <c r="C70" s="485" t="s">
        <v>660</v>
      </c>
      <c r="D70" s="485" t="s">
        <v>660</v>
      </c>
      <c r="E70" s="790" t="s">
        <v>661</v>
      </c>
    </row>
    <row r="71" spans="1:5" ht="39.950000000000003" customHeight="1" x14ac:dyDescent="0.15">
      <c r="A71" s="791" t="s">
        <v>179</v>
      </c>
      <c r="B71" s="799" t="s">
        <v>180</v>
      </c>
      <c r="C71" s="495">
        <v>4805.93</v>
      </c>
      <c r="D71" s="495">
        <v>4805.93</v>
      </c>
      <c r="E71" s="796" t="s">
        <v>662</v>
      </c>
    </row>
    <row r="72" spans="1:5" ht="39.950000000000003" customHeight="1" x14ac:dyDescent="0.15">
      <c r="A72" s="802" t="s">
        <v>181</v>
      </c>
      <c r="B72" s="803" t="s">
        <v>563</v>
      </c>
      <c r="C72" s="803" t="s">
        <v>663</v>
      </c>
      <c r="D72" s="803" t="s">
        <v>663</v>
      </c>
      <c r="E72" s="804" t="s">
        <v>664</v>
      </c>
    </row>
    <row r="73" spans="1:5" ht="18" customHeight="1" x14ac:dyDescent="0.15">
      <c r="A73" s="805"/>
      <c r="B73" s="806"/>
      <c r="C73" s="807"/>
      <c r="D73" s="807"/>
      <c r="E73" s="808"/>
    </row>
    <row r="74" spans="1:5" ht="18" customHeight="1" x14ac:dyDescent="0.15">
      <c r="A74" s="771" t="s">
        <v>458</v>
      </c>
      <c r="B74" s="809"/>
      <c r="C74" s="810"/>
      <c r="D74" s="810"/>
      <c r="E74" s="811"/>
    </row>
    <row r="75" spans="1:5" ht="18" customHeight="1" x14ac:dyDescent="0.15">
      <c r="A75" s="1089" t="s">
        <v>665</v>
      </c>
      <c r="B75" s="1093"/>
      <c r="C75" s="1093"/>
      <c r="D75" s="1093"/>
      <c r="E75" s="1123"/>
    </row>
    <row r="76" spans="1:5" ht="39" customHeight="1" x14ac:dyDescent="0.15">
      <c r="A76" s="1089" t="s">
        <v>666</v>
      </c>
      <c r="B76" s="1090"/>
      <c r="C76" s="1090"/>
      <c r="D76" s="1090"/>
      <c r="E76" s="1124"/>
    </row>
    <row r="77" spans="1:5" ht="18" customHeight="1" x14ac:dyDescent="0.3">
      <c r="A77" s="1120" t="s">
        <v>667</v>
      </c>
      <c r="B77" s="1121"/>
      <c r="C77" s="1121"/>
      <c r="D77" s="1121"/>
      <c r="E77" s="1122"/>
    </row>
    <row r="78" spans="1:5" ht="38.450000000000003" customHeight="1" x14ac:dyDescent="0.3">
      <c r="A78" s="1117" t="s">
        <v>668</v>
      </c>
      <c r="B78" s="1118"/>
      <c r="C78" s="1118"/>
      <c r="D78" s="1118"/>
      <c r="E78" s="1119"/>
    </row>
  </sheetData>
  <mergeCells count="12">
    <mergeCell ref="A78:E78"/>
    <mergeCell ref="A77:E77"/>
    <mergeCell ref="A75:E75"/>
    <mergeCell ref="A76:E76"/>
    <mergeCell ref="E12:E13"/>
    <mergeCell ref="C4:E5"/>
    <mergeCell ref="C7:E7"/>
    <mergeCell ref="C8:E8"/>
    <mergeCell ref="D12:D13"/>
    <mergeCell ref="C12:C13"/>
    <mergeCell ref="C10:E11"/>
    <mergeCell ref="C6:E6"/>
  </mergeCells>
  <pageMargins left="0.23622000000000001" right="0.23622000000000001" top="0.35433100000000001" bottom="0.35433100000000001" header="0.19685" footer="0.19685"/>
  <pageSetup scale="44" orientation="portrait"/>
  <headerFooter>
    <oddFooter>&amp;C&amp;"Helvetica,Regular"&amp;12&amp;K000000&amp;P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166105-27F0-4470-8A3A-6C57F4291EDB}">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customXml/itemProps2.xml><?xml version="1.0" encoding="utf-8"?>
<ds:datastoreItem xmlns:ds="http://schemas.openxmlformats.org/officeDocument/2006/customXml" ds:itemID="{C7881BF8-6184-4309-99D7-5707B90DD265}">
  <ds:schemaRefs>
    <ds:schemaRef ds:uri="http://schemas.microsoft.com/sharepoint/v3/contenttype/forms"/>
  </ds:schemaRefs>
</ds:datastoreItem>
</file>

<file path=customXml/itemProps3.xml><?xml version="1.0" encoding="utf-8"?>
<ds:datastoreItem xmlns:ds="http://schemas.openxmlformats.org/officeDocument/2006/customXml" ds:itemID="{78F55BDD-0462-47FC-972B-85DC80933B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Export Summary</vt:lpstr>
      <vt:lpstr>Manual</vt:lpstr>
      <vt:lpstr>JQ1|Primary Products|Production</vt:lpstr>
      <vt:lpstr>JQ2 | Primary Products | Trade</vt:lpstr>
      <vt:lpstr>JQ3 | Secondary Products| Trade</vt:lpstr>
      <vt:lpstr>ECE-EU | Species | Trade</vt:lpstr>
      <vt:lpstr>conversion factors</vt:lpstr>
      <vt:lpstr>Annex1 | JQ1-Corres.</vt:lpstr>
      <vt:lpstr>Annex2 | JQ2-Corres.</vt:lpstr>
      <vt:lpstr>Annex3 | JQ3-Corres.</vt:lpstr>
      <vt:lpstr>Annex4 |JQ2-JQ3-Corres.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Subashini Narasimhan</cp:lastModifiedBy>
  <dcterms:modified xsi:type="dcterms:W3CDTF">2022-11-07T13:49:52Z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