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0/replies/Web/"/>
    </mc:Choice>
  </mc:AlternateContent>
  <xr:revisionPtr revIDLastSave="3" documentId="13_ncr:1_{F5BB07D0-8023-4F56-A88F-6AF19B62A7BD}" xr6:coauthVersionLast="47" xr6:coauthVersionMax="47" xr10:uidLastSave="{566BAB67-B940-4B28-B182-37F0834C0BE2}"/>
  <bookViews>
    <workbookView xWindow="-120" yWindow="-120" windowWidth="29040" windowHeight="15840" tabRatio="787" activeTab="1" xr2:uid="{00000000-000D-0000-FFFF-FFFF00000000}"/>
  </bookViews>
  <sheets>
    <sheet name="CB1-Производство" sheetId="1" r:id="rId1"/>
    <sheet name="СВ2 | Первич. | Торговля" sheetId="2" r:id="rId2"/>
    <sheet name="Notes" sheetId="25" state="hidden" r:id="rId3"/>
    <sheet name="Validation" sheetId="21" state="hidden" r:id="rId4"/>
    <sheet name="Upload" sheetId="22" state="hidden" r:id="rId5"/>
  </sheets>
  <definedNames>
    <definedName name="_xlnm.Print_Area" localSheetId="0">'CB1-Производство'!$A$1:$G$81</definedName>
    <definedName name="_xlnm.Print_Area" localSheetId="1">'СВ2 | Первич. | Торговля'!$A$2:$K$68</definedName>
    <definedName name="_xlnm.Print_Titles" localSheetId="0">'CB1-Производство'!$1:$11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Торговля'!$A$2:$K$70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91028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" l="1"/>
  <c r="K47" i="1"/>
  <c r="L18" i="1" l="1"/>
  <c r="K18" i="1"/>
  <c r="L19" i="1" l="1"/>
  <c r="K19" i="1"/>
  <c r="T21" i="1" l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S11" i="1"/>
  <c r="T13" i="1"/>
  <c r="S13" i="1"/>
  <c r="T12" i="1"/>
  <c r="S12" i="1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8" i="1"/>
  <c r="K48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7" i="1"/>
  <c r="K17" i="1"/>
  <c r="K14" i="1"/>
  <c r="K13" i="1"/>
  <c r="U17" i="1" l="1"/>
  <c r="U15" i="1"/>
  <c r="T22" i="1"/>
  <c r="U16" i="1"/>
  <c r="S22" i="1"/>
  <c r="S23" i="1" s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F9" i="2"/>
  <c r="J9" i="2" s="1"/>
  <c r="W9" i="2" s="1"/>
  <c r="E10" i="1"/>
  <c r="L10" i="1" s="1"/>
  <c r="U12" i="1"/>
  <c r="T11" i="1"/>
  <c r="T24" i="1" s="1"/>
  <c r="S10" i="1"/>
  <c r="H9" i="2"/>
  <c r="AC9" i="2" s="1"/>
  <c r="AC25" i="2"/>
  <c r="AD11" i="2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B2" i="21"/>
  <c r="T23" i="1" l="1"/>
  <c r="U23" i="1" s="1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<sst xmlns="http://schemas.openxmlformats.org/spreadsheetml/2006/main" count="774" uniqueCount="196">
  <si>
    <t xml:space="preserve"> </t>
  </si>
  <si>
    <t>Страна:</t>
  </si>
  <si>
    <t>Russia</t>
  </si>
  <si>
    <t>Дата: 25/05/2021</t>
  </si>
  <si>
    <t>Фамилия должностного лица, ответственного</t>
  </si>
  <si>
    <t xml:space="preserve">Официальный адрес (полный): </t>
  </si>
  <si>
    <t>Russia, Moscow</t>
  </si>
  <si>
    <t>Should we make missing data into 0?</t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</si>
  <si>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</si>
  <si>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>Not included: trade in chips</t>
  </si>
  <si>
    <t>Industrial Roundwood Balance</t>
  </si>
  <si>
    <t>ЛЕСНЫЕ ТОВАРЫ ПЕРВИЧНОЙ ОБРАБОТКИ</t>
  </si>
  <si>
    <t xml:space="preserve">Телефон: </t>
  </si>
  <si>
    <t xml:space="preserve">Факс: </t>
  </si>
  <si>
    <t>Если показатель не равен 0 (нулю), просьба проверить его точность</t>
  </si>
  <si>
    <t>Расхождения</t>
  </si>
  <si>
    <t>Вывозки и производство</t>
  </si>
  <si>
    <t xml:space="preserve">Электронная почта: </t>
  </si>
  <si>
    <t>test for good numbers, missing  number, bad number, negative number</t>
  </si>
  <si>
    <t>Код</t>
  </si>
  <si>
    <t>Товар</t>
  </si>
  <si>
    <t>Единица</t>
  </si>
  <si>
    <t>% change</t>
  </si>
  <si>
    <t>Conversion factors</t>
  </si>
  <si>
    <t>товара</t>
  </si>
  <si>
    <t>Объем</t>
  </si>
  <si>
    <t>Roundwood</t>
  </si>
  <si>
    <t>Industrial roundwood availability</t>
  </si>
  <si>
    <t>m3 of wood in m3 or mt of product</t>
  </si>
  <si>
    <t>ВЫВОЗКИ КРУГЛОГО ЛЕСА (НЕОБРАБОТАННЫХ ЛЕСОМАТЕРИАЛОВ)</t>
  </si>
  <si>
    <t>Recovered wood used in particle board</t>
  </si>
  <si>
    <t>Solid wood equivalent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</si>
  <si>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</si>
  <si>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</si>
  <si>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Rosleskhoz</t>
  </si>
  <si>
    <t>Solid Wood Demand</t>
  </si>
  <si>
    <t>agglomerate production</t>
  </si>
  <si>
    <t>ТОПЛИВНАЯ ДРЕВЕСИНА (ВКЛЮЧАЯ ДРЕВЕСИНУ ДЛЯ ПРОИЗВОДСТВА ДРЕВЕСНОГО УГЛЯ)</t>
  </si>
  <si>
    <t>Igor</t>
  </si>
  <si>
    <t>Sawnwood production</t>
  </si>
  <si>
    <t>1.1.C</t>
  </si>
  <si>
    <t>Хвойные породы</t>
  </si>
  <si>
    <t>veneer production</t>
  </si>
  <si>
    <t>1.1.NC</t>
  </si>
  <si>
    <t>Лиственные породы</t>
  </si>
  <si>
    <t>plywood production</t>
  </si>
  <si>
    <t>ДЕЛОВОЙ КРУГЛЫЙ ЛЕС</t>
  </si>
  <si>
    <t>particle board production (incl OSB)</t>
  </si>
  <si>
    <t>1.2.C</t>
  </si>
  <si>
    <t>fibreboard production</t>
  </si>
  <si>
    <t>1.2.NC</t>
  </si>
  <si>
    <t>mechanical/semi-chemical pulp production</t>
  </si>
  <si>
    <t>1.2.NC.T</t>
  </si>
  <si>
    <t>в том числе тропические породы</t>
  </si>
  <si>
    <t>chemical pulp production</t>
  </si>
  <si>
    <t>1.2.1</t>
  </si>
  <si>
    <t>ПИЛОВОЧНИК И ФАНЕРНЫЙ КРЯЖ</t>
  </si>
  <si>
    <t>dissolving pulp production</t>
  </si>
  <si>
    <t>1.2.1.C</t>
  </si>
  <si>
    <t>Availability</t>
  </si>
  <si>
    <t>1.2.1.NC</t>
  </si>
  <si>
    <t>Difference (roundwood-demand)</t>
  </si>
  <si>
    <t>positive = surplus</t>
  </si>
  <si>
    <t>1.2.2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</si>
  <si>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</si>
  <si>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t>gap (demand/availability)</t>
  </si>
  <si>
    <t>Negative number means not enough roundwood available</t>
  </si>
  <si>
    <t>1.2.2.C</t>
  </si>
  <si>
    <t>Positive number means more roundwood available than demanded</t>
  </si>
  <si>
    <t>1.2.2.NC</t>
  </si>
  <si>
    <t>1.2.3</t>
  </si>
  <si>
    <t>ПРОЧИЕ СОРТИМЕНТЫ ДЕЛОВОГО КРУГЛОГО ЛЕСА</t>
  </si>
  <si>
    <t>1.2.3.C</t>
  </si>
  <si>
    <t>% of particle board that is from recovered wood</t>
  </si>
  <si>
    <t>1.2.3.NC</t>
  </si>
  <si>
    <t>share of agglomerates produced from industrial roundwood residues</t>
  </si>
  <si>
    <t xml:space="preserve">  ПРОИЗВОДСТВО</t>
  </si>
  <si>
    <t>usable industrial roundwood - amount of roundwood that is used, remainder leaves industry</t>
  </si>
  <si>
    <t>ДРЕВЕСНЫЙ УГОЛЬ</t>
  </si>
  <si>
    <t>1000 т</t>
  </si>
  <si>
    <t>Rosstat</t>
  </si>
  <si>
    <t>ДРЕВЕСНАЯ ЩЕПА, СТРУЖКА И ОТХОДЫ</t>
  </si>
  <si>
    <r>
      <t>1000 м</t>
    </r>
    <r>
      <rPr>
        <vertAlign val="superscript"/>
        <sz val="10"/>
        <rFont val="Univers"/>
        <family val="2"/>
      </rPr>
      <t>3</t>
    </r>
  </si>
  <si>
    <t>3.1</t>
  </si>
  <si>
    <t>ДРЕВЕСНАЯ ЩЕПА И СТРУЖКА</t>
  </si>
  <si>
    <t>3.2</t>
  </si>
  <si>
    <t>ДРЕВЕСНЫЕ ОТХОДЫ (ВКЛЮЧАЯ ДРЕВЕСИНУ ДЛЯ АГЛОМЕРАТОВ)</t>
  </si>
  <si>
    <t>БЫВШАЯ В УПОТРЕБЛЕНИИ РЕКУПЕРИРОВАННАЯ ДРЕВЕСИНА</t>
  </si>
  <si>
    <t>…</t>
  </si>
  <si>
    <t>5</t>
  </si>
  <si>
    <t>ДРЕВЕСНЫЕ ПЕЛЛЕТЫ И ПРОЧИЕ АГЛОМЕРАТЫ</t>
  </si>
  <si>
    <t>5.1</t>
  </si>
  <si>
    <t>ДРЕВЕСНЫЕ ПЕЛЛЕТЫ</t>
  </si>
  <si>
    <t>5.2</t>
  </si>
  <si>
    <t>ПРОЧИЕ АГЛОМЕРАТЫ</t>
  </si>
  <si>
    <t>6</t>
  </si>
  <si>
    <t>ПИЛОМАТЕРИАЛЫ (ВКЛЮЧАЯ ШПАЛЫ)</t>
  </si>
  <si>
    <t>6.C</t>
  </si>
  <si>
    <t>6.NC</t>
  </si>
  <si>
    <t>6.NC.T</t>
  </si>
  <si>
    <t>7</t>
  </si>
  <si>
    <t>ШПОН</t>
  </si>
  <si>
    <t>7.C</t>
  </si>
  <si>
    <t>7.NC</t>
  </si>
  <si>
    <t>7.NC.T</t>
  </si>
  <si>
    <t>8</t>
  </si>
  <si>
    <t>ЛИСТОВЫЕ ДРЕВЕСНЫЕ МАТЕРИАЛЫ</t>
  </si>
  <si>
    <t>8.1</t>
  </si>
  <si>
    <t xml:space="preserve">ФАНЕРА  </t>
  </si>
  <si>
    <t>8.1.C</t>
  </si>
  <si>
    <t>8.1.NC</t>
  </si>
  <si>
    <t>8.1.NC.T</t>
  </si>
  <si>
    <t>8.2</t>
  </si>
  <si>
    <t>СТРУЖЕЧНЫЕ ПЛИТЫ, ПЛИТЫ С ОРИЕНТИРОВАННОЙ СТРУЖКОЙ (OSB) И ПРОЧИЕ ПЛИТЫ ЭТОЙ КАТЕГОРИИ</t>
  </si>
  <si>
    <t>8.2.1</t>
  </si>
  <si>
    <t>в том числе ПЛИТЫ С ОРИЕНТИРОВАННОЙ СТРУЖКОЙ (OSB)</t>
  </si>
  <si>
    <t>8.3</t>
  </si>
  <si>
    <t>ДРЕВЕСНОВОЛОКНИСТЫЕ ПЛИТЫ</t>
  </si>
  <si>
    <t>8.3.1</t>
  </si>
  <si>
    <t xml:space="preserve">ТВЕРДЫЕ ПЛИТЫ </t>
  </si>
  <si>
    <t>8.3.2</t>
  </si>
  <si>
    <t>ДРЕВЕСНОВОЛОКНИСТЫЕ ПЛИТЫ СРЕДНЕЙ/ВЫСОКОЙ ПЛОТНОСТИ (MDF/HDF)</t>
  </si>
  <si>
    <t>8.3.3</t>
  </si>
  <si>
    <t>ПРОЧИЕ ДРЕВЕСНОВОЛОКНИСТЫЕ ПЛИТЫ</t>
  </si>
  <si>
    <t>9</t>
  </si>
  <si>
    <t>ДРЕВЕСНАЯ МАССА</t>
  </si>
  <si>
    <t>9.1</t>
  </si>
  <si>
    <t>МЕХАНИЧЕСКАЯ ДРЕВЕСНАЯ МАССА И ПОЛУЦЕЛЛЮЛОЗА</t>
  </si>
  <si>
    <t>9.2</t>
  </si>
  <si>
    <t>ЦЕЛЛЮЛОЗА</t>
  </si>
  <si>
    <t>9.2.1</t>
  </si>
  <si>
    <t>СУЛЬФАТНАЯ ЦЕЛЛЮЛОЗА</t>
  </si>
  <si>
    <t>9.2.1.1</t>
  </si>
  <si>
    <t xml:space="preserve">в том числе БЕЛЕНАЯ </t>
  </si>
  <si>
    <t>9.2.2</t>
  </si>
  <si>
    <t>СУЛЬФИТНАЯ ЦЕЛЛЮЛОЗА</t>
  </si>
  <si>
    <t>9.3</t>
  </si>
  <si>
    <t>ЦЕЛЛЮЛОЗА ДЛЯ ХИМИЧЕСКОЙ ПЕРЕРАБОТКИ</t>
  </si>
  <si>
    <t>10</t>
  </si>
  <si>
    <t>ПРОЧИЕ ВИДЫ МАССЫ</t>
  </si>
  <si>
    <t>10.1</t>
  </si>
  <si>
    <t>МАССА ИЗ НЕДРЕВЕСНОГО ВОЛОКНА</t>
  </si>
  <si>
    <t>10.2</t>
  </si>
  <si>
    <t>МАССА ИЗ РЕКУПЕРИРОВАННОГО ВОЛОКНА</t>
  </si>
  <si>
    <t>11</t>
  </si>
  <si>
    <t>РЕКУПЕРИРОВАННАЯ БУМАГА (МАКУЛАТУРА)</t>
  </si>
  <si>
    <t>12</t>
  </si>
  <si>
    <t>БУМАГА И КАРТОН</t>
  </si>
  <si>
    <t>12.1</t>
  </si>
  <si>
    <t>ПОЛИГРАФИЧЕСКАЯ БУМАГА</t>
  </si>
  <si>
    <t>12.1.1</t>
  </si>
  <si>
    <t>ГАЗЕТНАЯ БУМАГА</t>
  </si>
  <si>
    <t>12.1.2</t>
  </si>
  <si>
    <t>НЕМЕЛОВАННАЯ БУМАГА С СОДЕРЖАНИЕМ ДРЕВЕСНОЙ МАССЫ</t>
  </si>
  <si>
    <t>12.1.3</t>
  </si>
  <si>
    <t>НЕМЕЛОВАННАЯ БУМАГА БЕЗ СОДЕРЖАНИЯ ДРЕВЕСНОЙ МАССЫ</t>
  </si>
  <si>
    <t>12.1.4</t>
  </si>
  <si>
    <t>МЕЛОВАННАЯ БУМАГА</t>
  </si>
  <si>
    <t>БЫТОВАЯ И ГИГИЕНИЧЕСКАЯ БУМАГА</t>
  </si>
  <si>
    <t>УПАКОВОЧНЫЕ МАТЕРИАЛЫ</t>
  </si>
  <si>
    <t>12.3.1</t>
  </si>
  <si>
    <t>КАРТОНАЖНЫЕ МАТЕРИАЛЫ</t>
  </si>
  <si>
    <t>12.3.2</t>
  </si>
  <si>
    <t>КОРОБОЧНЫЙ КАРТОН</t>
  </si>
  <si>
    <t>12.3.3</t>
  </si>
  <si>
    <t>ОБЕРТОЧНАЯ БУМАГА</t>
  </si>
  <si>
    <t>12.3.4</t>
  </si>
  <si>
    <t>ПРОЧИЕ СОРТА БУМАГИ, ИСПОЛЬЗУЕМЫЕ ГЛАВНЫМ ОБРАЗОМ ДЛЯ УПАКОВКИ</t>
  </si>
  <si>
    <t>ПРОЧИЕ СОРТА БУМАГИ И КАРТОНА (НЕ ВКЛЮЧЕННЫЕ В ДРУГИЕ КАТЕГОРИИ)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</si>
  <si>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</si>
  <si>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</si>
  <si>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т = метрические тонны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</si>
  <si>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</si>
  <si>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 xml:space="preserve">Дата:  </t>
  </si>
  <si>
    <t>Фамилия должностного лица, ответственного  за предоставление ответа: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</si>
  <si>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</si>
  <si>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Торговля</t>
  </si>
  <si>
    <t>Укажите валюту и единицу стоимости (например, 1000 долл. США):</t>
  </si>
  <si>
    <t xml:space="preserve">_долл США______________  </t>
  </si>
  <si>
    <t>ИМПОРТ</t>
  </si>
  <si>
    <t>ЭКСПОРТ</t>
  </si>
  <si>
    <t>Видимое потребление</t>
  </si>
  <si>
    <t>объема</t>
  </si>
  <si>
    <t>Стоимость</t>
  </si>
  <si>
    <t>1000 метрич. Т</t>
  </si>
  <si>
    <t>4</t>
  </si>
  <si>
    <r>
      <t>1000 m</t>
    </r>
    <r>
      <rPr>
        <vertAlign val="superscript"/>
        <sz val="10"/>
        <rFont val="Univers"/>
        <family val="2"/>
      </rPr>
      <t>3</t>
    </r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</si>
  <si>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</si>
  <si>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</si>
  <si>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</si>
  <si>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</si>
  <si>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</si>
  <si>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</si>
  <si>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</si>
  <si>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</si>
  <si>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 xml:space="preserve">за предоставление ответа: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</si>
</sst>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;\-#,##0.0;0;@"/>
  </numFmts>
  <fonts count="3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Courier"/>
      <family val="3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10"/>
      <color rgb="FF00B050"/>
      <name val="Arial"/>
      <family val="2"/>
    </font>
    <font>
      <sz val="14"/>
      <color indexed="12"/>
      <name val="Univers"/>
      <family val="2"/>
    </font>
    <font>
      <sz val="18"/>
      <color indexed="12"/>
      <name val="Univers"/>
      <family val="2"/>
    </font>
    <font>
      <sz val="10"/>
      <color theme="1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</cellStyleXfs>
  <cellXfs count="368">
    <xf numFmtId="0" fontId="0" fillId="0" borderId="0" xfId="0"/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indent="1"/>
    </xf>
    <xf numFmtId="0" fontId="14" fillId="0" borderId="2" xfId="0" applyFont="1" applyBorder="1" applyAlignment="1">
      <alignment horizontal="left" vertical="center" indent="2"/>
    </xf>
    <xf numFmtId="0" fontId="14" fillId="0" borderId="2" xfId="0" applyFont="1" applyBorder="1" applyAlignment="1">
      <alignment horizontal="left" vertical="center" indent="3"/>
    </xf>
    <xf numFmtId="0" fontId="14" fillId="0" borderId="13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3" fontId="13" fillId="0" borderId="13" xfId="0" applyNumberFormat="1" applyFont="1" applyBorder="1" applyAlignment="1" applyProtection="1">
      <alignment horizontal="right" vertical="center"/>
      <protection locked="0"/>
    </xf>
    <xf numFmtId="3" fontId="13" fillId="0" borderId="11" xfId="0" applyNumberFormat="1" applyFont="1" applyBorder="1" applyAlignment="1" applyProtection="1">
      <alignment horizontal="right" vertical="center"/>
      <protection locked="0"/>
    </xf>
    <xf numFmtId="3" fontId="13" fillId="0" borderId="17" xfId="0" applyNumberFormat="1" applyFont="1" applyBorder="1" applyAlignment="1" applyProtection="1">
      <alignment horizontal="right" vertical="center"/>
      <protection locked="0"/>
    </xf>
    <xf numFmtId="0" fontId="13" fillId="0" borderId="13" xfId="0" applyFont="1" applyBorder="1" applyAlignment="1">
      <alignment horizontal="center" vertical="center"/>
    </xf>
    <xf numFmtId="3" fontId="13" fillId="0" borderId="18" xfId="0" applyNumberFormat="1" applyFont="1" applyBorder="1" applyAlignment="1" applyProtection="1">
      <alignment horizontal="right" vertical="center"/>
      <protection locked="0"/>
    </xf>
    <xf numFmtId="3" fontId="13" fillId="0" borderId="15" xfId="0" applyNumberFormat="1" applyFont="1" applyBorder="1" applyAlignment="1" applyProtection="1">
      <alignment horizontal="right" vertical="center"/>
      <protection locked="0"/>
    </xf>
    <xf numFmtId="0" fontId="4" fillId="0" borderId="20" xfId="0" applyFont="1" applyBorder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3"/>
    </xf>
    <xf numFmtId="0" fontId="3" fillId="0" borderId="13" xfId="0" applyFont="1" applyBorder="1" applyAlignment="1">
      <alignment horizontal="left" vertical="center" indent="3"/>
    </xf>
    <xf numFmtId="0" fontId="3" fillId="0" borderId="15" xfId="0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 indent="2"/>
    </xf>
    <xf numFmtId="0" fontId="3" fillId="0" borderId="23" xfId="0" applyFont="1" applyBorder="1" applyAlignment="1">
      <alignment horizontal="left" vertical="center" indent="2"/>
    </xf>
    <xf numFmtId="0" fontId="3" fillId="0" borderId="2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4" fillId="0" borderId="11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vertical="center"/>
      <protection locked="0"/>
    </xf>
    <xf numFmtId="0" fontId="14" fillId="2" borderId="2" xfId="0" applyFont="1" applyFill="1" applyBorder="1" applyAlignment="1">
      <alignment horizontal="left" vertical="center"/>
    </xf>
    <xf numFmtId="3" fontId="13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4" fillId="2" borderId="15" xfId="0" applyFont="1" applyFill="1" applyBorder="1" applyAlignment="1">
      <alignment horizontal="left" vertical="center"/>
    </xf>
    <xf numFmtId="3" fontId="13" fillId="2" borderId="11" xfId="0" applyNumberFormat="1" applyFont="1" applyFill="1" applyBorder="1" applyAlignment="1" applyProtection="1">
      <alignment horizontal="right" vertical="center"/>
      <protection locked="0"/>
    </xf>
    <xf numFmtId="3" fontId="13" fillId="2" borderId="18" xfId="0" applyNumberFormat="1" applyFont="1" applyFill="1" applyBorder="1" applyAlignment="1" applyProtection="1">
      <alignment horizontal="right" vertical="center"/>
      <protection locked="0"/>
    </xf>
    <xf numFmtId="0" fontId="14" fillId="2" borderId="13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36" xfId="0" applyFont="1" applyBorder="1"/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0" xfId="0" applyFont="1"/>
    <xf numFmtId="0" fontId="4" fillId="0" borderId="20" xfId="0" applyFont="1" applyBorder="1"/>
    <xf numFmtId="0" fontId="3" fillId="0" borderId="0" xfId="0" applyFont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4" fillId="0" borderId="2" xfId="0" applyFont="1" applyBorder="1"/>
    <xf numFmtId="3" fontId="3" fillId="0" borderId="15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28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7" fillId="0" borderId="0" xfId="0" applyFont="1"/>
    <xf numFmtId="0" fontId="3" fillId="0" borderId="0" xfId="0" applyFont="1" applyAlignment="1">
      <alignment horizontal="right"/>
    </xf>
    <xf numFmtId="3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0" fillId="0" borderId="20" xfId="0" applyFont="1" applyBorder="1" applyAlignment="1" applyProtection="1">
      <alignment horizontal="left" vertical="center"/>
      <protection locked="0"/>
    </xf>
    <xf numFmtId="0" fontId="18" fillId="0" borderId="38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3" fontId="0" fillId="0" borderId="0" xfId="0" applyNumberFormat="1"/>
    <xf numFmtId="49" fontId="4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3" fontId="4" fillId="0" borderId="34" xfId="0" applyNumberFormat="1" applyFont="1" applyBorder="1" applyProtection="1">
      <protection locked="0"/>
    </xf>
    <xf numFmtId="0" fontId="18" fillId="0" borderId="9" xfId="0" applyFont="1" applyBorder="1" applyAlignment="1">
      <alignment horizontal="center"/>
    </xf>
    <xf numFmtId="0" fontId="4" fillId="0" borderId="40" xfId="0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4" fillId="0" borderId="42" xfId="0" applyFont="1" applyBorder="1" applyProtection="1">
      <protection locked="0"/>
    </xf>
    <xf numFmtId="3" fontId="4" fillId="0" borderId="0" xfId="0" applyNumberFormat="1" applyFont="1" applyProtection="1">
      <protection locked="0"/>
    </xf>
    <xf numFmtId="49" fontId="3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9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3" fontId="3" fillId="0" borderId="44" xfId="0" applyNumberFormat="1" applyFont="1" applyBorder="1" applyAlignment="1" applyProtection="1">
      <alignment horizontal="right" vertical="center" wrapText="1"/>
      <protection locked="0"/>
    </xf>
    <xf numFmtId="3" fontId="3" fillId="0" borderId="29" xfId="0" applyNumberFormat="1" applyFont="1" applyBorder="1" applyAlignment="1" applyProtection="1">
      <alignment horizontal="right" vertical="center" wrapText="1"/>
      <protection locked="0"/>
    </xf>
    <xf numFmtId="0" fontId="23" fillId="0" borderId="20" xfId="0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>
      <alignment vertical="center"/>
    </xf>
    <xf numFmtId="0" fontId="4" fillId="0" borderId="13" xfId="0" applyFont="1" applyBorder="1" applyProtection="1">
      <protection locked="0"/>
    </xf>
    <xf numFmtId="0" fontId="4" fillId="0" borderId="30" xfId="0" applyFont="1" applyBorder="1" applyProtection="1">
      <protection locked="0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vertical="center"/>
    </xf>
    <xf numFmtId="3" fontId="3" fillId="0" borderId="39" xfId="0" applyNumberFormat="1" applyFont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vertical="center"/>
    </xf>
    <xf numFmtId="0" fontId="25" fillId="0" borderId="0" xfId="2" applyFont="1" applyProtection="1">
      <protection locked="0"/>
    </xf>
    <xf numFmtId="9" fontId="26" fillId="4" borderId="0" xfId="4" applyFont="1" applyFill="1" applyBorder="1" applyProtection="1"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vertical="center"/>
      <protection locked="0"/>
    </xf>
    <xf numFmtId="9" fontId="26" fillId="0" borderId="0" xfId="4" applyFont="1" applyBorder="1" applyProtection="1">
      <protection locked="0"/>
    </xf>
    <xf numFmtId="0" fontId="26" fillId="0" borderId="0" xfId="2" applyFont="1" applyAlignment="1" applyProtection="1">
      <alignment horizontal="right" vertical="center"/>
      <protection locked="0"/>
    </xf>
    <xf numFmtId="0" fontId="26" fillId="0" borderId="20" xfId="2" applyFont="1" applyBorder="1" applyAlignment="1" applyProtection="1">
      <alignment horizontal="right" vertical="center"/>
      <protection locked="0"/>
    </xf>
    <xf numFmtId="0" fontId="26" fillId="0" borderId="3" xfId="2" applyFont="1" applyBorder="1" applyAlignment="1" applyProtection="1">
      <alignment horizontal="center" vertical="center"/>
      <protection locked="0"/>
    </xf>
    <xf numFmtId="3" fontId="26" fillId="0" borderId="20" xfId="2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29" fillId="0" borderId="0" xfId="2" applyFont="1" applyAlignment="1" applyProtection="1">
      <alignment vertical="center"/>
      <protection locked="0"/>
    </xf>
    <xf numFmtId="0" fontId="30" fillId="0" borderId="0" xfId="2" applyFont="1" applyAlignment="1" applyProtection="1">
      <alignment vertical="center"/>
      <protection locked="0"/>
    </xf>
    <xf numFmtId="9" fontId="30" fillId="0" borderId="0" xfId="4" applyFont="1" applyAlignment="1" applyProtection="1">
      <alignment vertical="center"/>
      <protection locked="0"/>
    </xf>
    <xf numFmtId="164" fontId="30" fillId="0" borderId="0" xfId="4" applyNumberFormat="1" applyFont="1" applyAlignment="1" applyProtection="1">
      <alignment vertical="center"/>
      <protection locked="0"/>
    </xf>
    <xf numFmtId="0" fontId="4" fillId="5" borderId="0" xfId="0" applyFont="1" applyFill="1" applyProtection="1">
      <protection locked="0"/>
    </xf>
    <xf numFmtId="9" fontId="26" fillId="0" borderId="28" xfId="4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33" xfId="0" applyNumberFormat="1" applyFont="1" applyFill="1" applyBorder="1" applyAlignment="1">
      <alignment horizontal="left" vertical="center"/>
    </xf>
    <xf numFmtId="3" fontId="4" fillId="2" borderId="29" xfId="0" applyNumberFormat="1" applyFont="1" applyFill="1" applyBorder="1" applyAlignment="1" applyProtection="1">
      <alignment horizontal="right" vertical="center"/>
      <protection locked="0"/>
    </xf>
    <xf numFmtId="3" fontId="4" fillId="2" borderId="30" xfId="0" applyNumberFormat="1" applyFont="1" applyFill="1" applyBorder="1" applyAlignment="1" applyProtection="1">
      <alignment horizontal="right" vertical="center"/>
      <protection locked="0"/>
    </xf>
    <xf numFmtId="0" fontId="14" fillId="0" borderId="2" xfId="0" applyFont="1" applyBorder="1" applyAlignment="1">
      <alignment horizontal="left" vertical="center" wrapText="1" indent="1"/>
    </xf>
    <xf numFmtId="3" fontId="3" fillId="0" borderId="11" xfId="0" applyNumberFormat="1" applyFont="1" applyBorder="1" applyAlignment="1">
      <alignment vertical="center"/>
    </xf>
    <xf numFmtId="3" fontId="4" fillId="0" borderId="0" xfId="0" applyNumberFormat="1" applyFont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left" vertical="center"/>
    </xf>
    <xf numFmtId="3" fontId="4" fillId="0" borderId="30" xfId="0" applyNumberFormat="1" applyFont="1" applyBorder="1" applyAlignment="1" applyProtection="1">
      <alignment horizontal="right" vertical="center"/>
      <protection locked="0"/>
    </xf>
    <xf numFmtId="49" fontId="3" fillId="2" borderId="26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0" fontId="26" fillId="0" borderId="3" xfId="2" applyFont="1" applyBorder="1" applyAlignment="1" applyProtection="1">
      <alignment vertical="center" wrapText="1"/>
      <protection locked="0"/>
    </xf>
    <xf numFmtId="0" fontId="26" fillId="0" borderId="0" xfId="2" applyFont="1" applyAlignment="1" applyProtection="1">
      <alignment vertical="center" wrapText="1"/>
      <protection locked="0"/>
    </xf>
    <xf numFmtId="0" fontId="26" fillId="0" borderId="20" xfId="2" applyFont="1" applyBorder="1" applyAlignment="1" applyProtection="1">
      <alignment vertical="center" wrapText="1"/>
      <protection locked="0"/>
    </xf>
    <xf numFmtId="0" fontId="1" fillId="0" borderId="0" xfId="2" applyFont="1" applyAlignment="1" applyProtection="1">
      <alignment horizontal="right"/>
      <protection locked="0"/>
    </xf>
    <xf numFmtId="3" fontId="1" fillId="0" borderId="0" xfId="2" applyNumberFormat="1" applyFont="1" applyProtection="1">
      <protection locked="0"/>
    </xf>
    <xf numFmtId="9" fontId="1" fillId="0" borderId="0" xfId="4" applyFont="1" applyBorder="1" applyProtection="1">
      <protection locked="0"/>
    </xf>
    <xf numFmtId="9" fontId="1" fillId="4" borderId="0" xfId="4" applyFont="1" applyFill="1" applyBorder="1" applyProtection="1">
      <protection locked="0"/>
    </xf>
    <xf numFmtId="0" fontId="1" fillId="0" borderId="0" xfId="2" applyFont="1" applyAlignment="1" applyProtection="1">
      <alignment horizontal="right" vertical="center"/>
      <protection locked="0"/>
    </xf>
    <xf numFmtId="3" fontId="1" fillId="0" borderId="0" xfId="2" applyNumberFormat="1" applyFont="1" applyAlignment="1" applyProtection="1">
      <alignment vertical="center"/>
      <protection locked="0"/>
    </xf>
    <xf numFmtId="0" fontId="1" fillId="0" borderId="20" xfId="2" applyFont="1" applyBorder="1" applyAlignment="1" applyProtection="1">
      <alignment horizontal="right" vertical="center"/>
      <protection locked="0"/>
    </xf>
    <xf numFmtId="3" fontId="1" fillId="0" borderId="20" xfId="2" applyNumberFormat="1" applyFont="1" applyBorder="1" applyAlignment="1" applyProtection="1">
      <alignment vertical="center"/>
      <protection locked="0"/>
    </xf>
    <xf numFmtId="9" fontId="1" fillId="0" borderId="20" xfId="4" applyFont="1" applyBorder="1" applyProtection="1">
      <protection locked="0"/>
    </xf>
    <xf numFmtId="0" fontId="1" fillId="0" borderId="28" xfId="2" applyFont="1" applyBorder="1" applyAlignment="1" applyProtection="1">
      <alignment horizontal="right" vertical="center"/>
      <protection locked="0"/>
    </xf>
    <xf numFmtId="3" fontId="1" fillId="0" borderId="28" xfId="2" applyNumberFormat="1" applyFont="1" applyBorder="1" applyAlignment="1" applyProtection="1">
      <alignment vertical="center"/>
      <protection locked="0"/>
    </xf>
    <xf numFmtId="9" fontId="1" fillId="0" borderId="28" xfId="4" applyFont="1" applyBorder="1" applyProtection="1">
      <protection locked="0"/>
    </xf>
    <xf numFmtId="0" fontId="1" fillId="0" borderId="0" xfId="2" applyFont="1" applyAlignment="1" applyProtection="1">
      <alignment vertical="center"/>
      <protection locked="0"/>
    </xf>
    <xf numFmtId="9" fontId="1" fillId="0" borderId="0" xfId="4" applyFont="1" applyAlignment="1" applyProtection="1">
      <alignment vertical="center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4" fillId="0" borderId="15" xfId="0" applyFont="1" applyBorder="1" applyAlignment="1">
      <alignment horizontal="center" vertical="center"/>
    </xf>
    <xf numFmtId="0" fontId="14" fillId="0" borderId="47" xfId="0" applyFont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4" fillId="0" borderId="15" xfId="0" applyFont="1" applyBorder="1"/>
    <xf numFmtId="0" fontId="18" fillId="0" borderId="22" xfId="0" quotePrefix="1" applyFont="1" applyBorder="1" applyAlignment="1">
      <alignment horizontal="center" vertical="center"/>
    </xf>
    <xf numFmtId="0" fontId="4" fillId="0" borderId="16" xfId="0" applyFont="1" applyBorder="1"/>
    <xf numFmtId="0" fontId="14" fillId="0" borderId="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4" fillId="2" borderId="34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6" xfId="0" applyFont="1" applyBorder="1" applyAlignment="1">
      <alignment horizontal="left" vertical="center" wrapText="1" indent="1"/>
    </xf>
    <xf numFmtId="0" fontId="3" fillId="0" borderId="2" xfId="0" quotePrefix="1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2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1" xfId="0" applyNumberFormat="1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2" borderId="11" xfId="0" applyNumberFormat="1" applyFont="1" applyFill="1" applyBorder="1" applyAlignment="1" applyProtection="1">
      <alignment horizontal="center" vertical="center"/>
      <protection locked="0"/>
    </xf>
    <xf numFmtId="3" fontId="4" fillId="0" borderId="37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4" fillId="0" borderId="2" xfId="0" applyFont="1" applyBorder="1" applyAlignment="1">
      <alignment horizontal="left" vertical="center" wrapText="1" indent="2"/>
    </xf>
    <xf numFmtId="49" fontId="3" fillId="0" borderId="2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2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4" fillId="0" borderId="31" xfId="0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left" vertical="top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horizontal="center"/>
    </xf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0" fontId="17" fillId="0" borderId="48" xfId="0" applyFont="1" applyBorder="1"/>
    <xf numFmtId="0" fontId="3" fillId="0" borderId="51" xfId="0" applyFont="1" applyBorder="1" applyAlignment="1">
      <alignment horizontal="center"/>
    </xf>
    <xf numFmtId="0" fontId="3" fillId="0" borderId="12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3" fontId="13" fillId="2" borderId="29" xfId="0" applyNumberFormat="1" applyFont="1" applyFill="1" applyBorder="1" applyAlignment="1" applyProtection="1">
      <alignment horizontal="right" vertical="center"/>
      <protection locked="0"/>
    </xf>
    <xf numFmtId="3" fontId="13" fillId="0" borderId="30" xfId="0" applyNumberFormat="1" applyFont="1" applyBorder="1" applyAlignment="1" applyProtection="1">
      <alignment horizontal="right" vertical="center"/>
      <protection locked="0"/>
    </xf>
    <xf numFmtId="3" fontId="13" fillId="0" borderId="29" xfId="0" applyNumberFormat="1" applyFont="1" applyBorder="1" applyAlignment="1" applyProtection="1">
      <alignment horizontal="right" vertical="center"/>
      <protection locked="0"/>
    </xf>
    <xf numFmtId="3" fontId="13" fillId="2" borderId="30" xfId="0" applyNumberFormat="1" applyFont="1" applyFill="1" applyBorder="1" applyAlignment="1" applyProtection="1">
      <alignment horizontal="right" vertical="center"/>
      <protection locked="0"/>
    </xf>
    <xf numFmtId="49" fontId="3" fillId="0" borderId="4" xfId="0" applyNumberFormat="1" applyFont="1" applyBorder="1" applyAlignment="1">
      <alignment horizontal="left" vertical="top"/>
    </xf>
    <xf numFmtId="49" fontId="3" fillId="0" borderId="24" xfId="0" applyNumberFormat="1" applyFont="1" applyBorder="1" applyAlignment="1">
      <alignment horizontal="left" vertical="center"/>
    </xf>
    <xf numFmtId="3" fontId="13" fillId="0" borderId="31" xfId="0" applyNumberFormat="1" applyFont="1" applyBorder="1" applyAlignment="1" applyProtection="1">
      <alignment horizontal="right" vertical="center"/>
      <protection locked="0"/>
    </xf>
    <xf numFmtId="49" fontId="3" fillId="0" borderId="10" xfId="0" applyNumberFormat="1" applyFont="1" applyBorder="1" applyAlignment="1">
      <alignment horizontal="left" vertical="center"/>
    </xf>
    <xf numFmtId="3" fontId="4" fillId="0" borderId="14" xfId="0" applyNumberFormat="1" applyFont="1" applyBorder="1" applyAlignment="1" applyProtection="1">
      <alignment horizontal="center" vertical="center"/>
      <protection locked="0"/>
    </xf>
    <xf numFmtId="3" fontId="13" fillId="0" borderId="14" xfId="0" applyNumberFormat="1" applyFont="1" applyBorder="1" applyAlignment="1" applyProtection="1">
      <alignment horizontal="right" vertical="center"/>
      <protection locked="0"/>
    </xf>
    <xf numFmtId="3" fontId="13" fillId="0" borderId="53" xfId="0" applyNumberFormat="1" applyFont="1" applyBorder="1" applyAlignment="1" applyProtection="1">
      <alignment horizontal="right" vertical="center"/>
      <protection locked="0"/>
    </xf>
    <xf numFmtId="0" fontId="3" fillId="0" borderId="38" xfId="0" applyFont="1" applyBorder="1" applyAlignment="1">
      <alignment horizontal="left" vertical="center"/>
    </xf>
    <xf numFmtId="0" fontId="4" fillId="0" borderId="40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2" xfId="0" applyFont="1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9" fontId="4" fillId="0" borderId="0" xfId="4" applyFont="1" applyAlignment="1" applyProtection="1">
      <alignment vertical="center"/>
      <protection locked="0"/>
    </xf>
    <xf numFmtId="165" fontId="4" fillId="2" borderId="29" xfId="0" applyNumberFormat="1" applyFont="1" applyFill="1" applyBorder="1" applyAlignment="1" applyProtection="1">
      <alignment horizontal="right" vertical="center"/>
      <protection locked="0"/>
    </xf>
    <xf numFmtId="3" fontId="33" fillId="2" borderId="29" xfId="0" applyNumberFormat="1" applyFont="1" applyFill="1" applyBorder="1" applyAlignment="1" applyProtection="1">
      <alignment horizontal="right" vertical="center"/>
      <protection locked="0"/>
    </xf>
    <xf numFmtId="3" fontId="33" fillId="0" borderId="30" xfId="0" applyNumberFormat="1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right" vertical="center" wrapText="1"/>
    </xf>
    <xf numFmtId="0" fontId="1" fillId="0" borderId="0" xfId="2" applyFont="1" applyProtection="1">
      <protection locked="0"/>
    </xf>
    <xf numFmtId="0" fontId="1" fillId="4" borderId="0" xfId="2" applyFont="1" applyFill="1" applyProtection="1">
      <protection locked="0"/>
    </xf>
    <xf numFmtId="0" fontId="1" fillId="0" borderId="20" xfId="2" applyFont="1" applyBorder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1" fontId="4" fillId="0" borderId="20" xfId="0" applyNumberFormat="1" applyFont="1" applyBorder="1" applyAlignment="1" applyProtection="1">
      <alignment vertical="center"/>
      <protection locked="0"/>
    </xf>
    <xf numFmtId="0" fontId="1" fillId="4" borderId="0" xfId="2" applyFont="1" applyFill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center" wrapText="1" indent="1"/>
    </xf>
    <xf numFmtId="164" fontId="1" fillId="0" borderId="0" xfId="4" applyNumberFormat="1" applyFont="1" applyAlignment="1" applyProtection="1">
      <alignment vertical="center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/>
    </xf>
    <xf numFmtId="3" fontId="4" fillId="0" borderId="0" xfId="0" applyNumberFormat="1" applyFont="1" applyAlignment="1" applyProtection="1">
      <alignment vertical="center"/>
      <protection locked="0"/>
    </xf>
    <xf numFmtId="0" fontId="14" fillId="0" borderId="52" xfId="0" applyFont="1" applyBorder="1" applyProtection="1">
      <protection locked="0"/>
    </xf>
    <xf numFmtId="0" fontId="14" fillId="0" borderId="28" xfId="0" applyFont="1" applyBorder="1" applyAlignment="1">
      <alignment vertical="center"/>
    </xf>
    <xf numFmtId="0" fontId="14" fillId="0" borderId="28" xfId="0" applyFont="1" applyBorder="1" applyAlignment="1" applyProtection="1">
      <alignment vertical="center"/>
      <protection locked="0"/>
    </xf>
    <xf numFmtId="0" fontId="14" fillId="0" borderId="12" xfId="0" applyFont="1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17" xfId="0" applyFont="1" applyBorder="1" applyAlignment="1">
      <alignment horizontal="left" vertical="center"/>
    </xf>
    <xf numFmtId="0" fontId="31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8" fillId="0" borderId="0" xfId="0" applyFont="1"/>
    <xf numFmtId="0" fontId="3" fillId="0" borderId="18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top" shrinkToFit="1"/>
    </xf>
    <xf numFmtId="0" fontId="3" fillId="0" borderId="13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1" fillId="0" borderId="0" xfId="2" applyFont="1" applyAlignment="1" applyProtection="1">
      <alignment horizontal="center" wrapText="1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26" fillId="0" borderId="20" xfId="2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" fillId="0" borderId="28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31" fillId="0" borderId="0" xfId="0" applyFont="1" applyAlignment="1">
      <alignment horizontal="left" wrapText="1"/>
    </xf>
    <xf numFmtId="0" fontId="14" fillId="0" borderId="2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49" fontId="14" fillId="0" borderId="49" xfId="0" applyNumberFormat="1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0" fillId="0" borderId="3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quotePrefix="1" applyFont="1" applyAlignment="1">
      <alignment horizontal="center" vertical="center"/>
    </xf>
    <xf numFmtId="0" fontId="18" fillId="0" borderId="23" xfId="0" quotePrefix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22" fillId="0" borderId="20" xfId="0" applyFont="1" applyBorder="1" applyAlignment="1">
      <alignment horizontal="right" vertical="center"/>
    </xf>
  </cellXfs>
  <cellStyles count="5">
    <cellStyle name="Normal" xfId="0" builtinId="0"/>
    <cellStyle name="Normal 2" xfId="1" xr:uid="{00000000-0005-0000-0000-000001000000}"/>
    <cellStyle name="Normal_JFSQ2001e" xfId="2" xr:uid="{00000000-0005-0000-0000-000003000000}"/>
    <cellStyle name="Normal_jqrev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187699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12"/>
  <sheetViews>
    <sheetView showGridLines="0" zoomScale="70" zoomScaleNormal="70" zoomScaleSheetLayoutView="100" workbookViewId="0">
      <selection activeCell="E8" sqref="E8"/>
    </sheetView>
  </sheetViews>
  <sheetFormatPr defaultColWidth="9.625" defaultRowHeight="12.75" customHeight="1" x14ac:dyDescent="0.2"/>
  <cols>
    <col min="1" max="1" width="8.375" style="5" customWidth="1"/>
    <col min="2" max="2" width="75.5" style="6" customWidth="1"/>
    <col min="3" max="3" width="12.375" style="6" customWidth="1"/>
    <col min="4" max="5" width="20.25" style="6" customWidth="1"/>
    <col min="6" max="6" width="9.75" style="6" customWidth="1"/>
    <col min="7" max="7" width="8.125" style="6" customWidth="1"/>
    <col min="8" max="8" width="7.75" style="6" customWidth="1"/>
    <col min="9" max="9" width="73.5" style="6" customWidth="1"/>
    <col min="10" max="10" width="12.375" style="6" bestFit="1" customWidth="1"/>
    <col min="11" max="12" width="9.75" style="6" customWidth="1"/>
    <col min="13" max="13" width="12.625" style="6" customWidth="1"/>
    <col min="14" max="14" width="1.625" style="6" customWidth="1"/>
    <col min="15" max="15" width="12.625" style="6" customWidth="1"/>
    <col min="16" max="16" width="1.625" style="6" customWidth="1"/>
    <col min="17" max="17" width="15.625" style="6" hidden="1" customWidth="1"/>
    <col min="18" max="18" width="36.875" style="6" hidden="1" customWidth="1"/>
    <col min="19" max="21" width="10.625" style="6" hidden="1" customWidth="1"/>
    <col min="22" max="22" width="3.375" style="6" hidden="1" customWidth="1"/>
    <col min="23" max="23" width="11.875" style="6" hidden="1" customWidth="1"/>
    <col min="24" max="26" width="15.625" style="6" hidden="1" customWidth="1"/>
    <col min="27" max="32" width="15.625" style="6" customWidth="1"/>
    <col min="33" max="33" width="12.625" style="6" customWidth="1"/>
    <col min="34" max="34" width="1.625" style="6" customWidth="1"/>
    <col min="35" max="16384" width="9.625" style="6"/>
  </cols>
  <sheetData>
    <row r="1" spans="1:29" ht="17.100000000000001" customHeight="1" x14ac:dyDescent="0.2">
      <c r="A1" s="11"/>
      <c r="B1" s="54" t="s">
        <v>0</v>
      </c>
      <c r="C1" s="276" t="s">
        <v>1</v>
      </c>
      <c r="D1" s="277" t="s">
        <v>2</v>
      </c>
      <c r="E1" s="214" t="s">
        <v>3</v>
      </c>
      <c r="H1" s="10"/>
      <c r="I1" s="10"/>
      <c r="J1" s="78" t="str">
        <f>C1</f>
        <v>Страна:</v>
      </c>
      <c r="K1" s="78" t="str">
        <f>D1</f>
        <v>Russia</v>
      </c>
      <c r="L1" s="10"/>
    </row>
    <row r="2" spans="1:29" ht="17.100000000000001" customHeight="1" x14ac:dyDescent="0.2">
      <c r="A2" s="12"/>
      <c r="B2" s="53" t="s">
        <v>0</v>
      </c>
      <c r="C2" s="278" t="s">
        <v>4</v>
      </c>
      <c r="D2" s="279"/>
      <c r="E2" s="280"/>
      <c r="H2" s="10"/>
      <c r="I2" s="10"/>
      <c r="J2" s="10"/>
      <c r="K2" s="10"/>
      <c r="L2" s="10"/>
    </row>
    <row r="3" spans="1:29" ht="17.100000000000001" customHeight="1" x14ac:dyDescent="0.2">
      <c r="A3" s="12"/>
      <c r="B3" s="53" t="s">
        <v>0</v>
      </c>
      <c r="C3" s="338" t="s">
        <v>195</v>
      </c>
      <c r="D3" s="339"/>
      <c r="E3" s="340"/>
      <c r="H3" s="10"/>
      <c r="I3" s="10"/>
      <c r="J3" s="10"/>
      <c r="K3" s="10"/>
      <c r="L3" s="10"/>
    </row>
    <row r="4" spans="1:29" ht="17.100000000000001" customHeight="1" x14ac:dyDescent="0.2">
      <c r="A4" s="12"/>
      <c r="B4" s="53"/>
      <c r="C4" s="281" t="s">
        <v>5</v>
      </c>
      <c r="D4" s="279"/>
      <c r="E4" s="280" t="s">
        <v>6</v>
      </c>
      <c r="H4" s="10"/>
      <c r="I4" s="10"/>
      <c r="J4" s="10"/>
      <c r="K4" s="10"/>
      <c r="L4" s="10"/>
      <c r="T4" s="174" t="s">
        <v>7</v>
      </c>
      <c r="U4" s="174"/>
    </row>
    <row r="5" spans="1:29" ht="17.100000000000001" customHeight="1" x14ac:dyDescent="0.2">
      <c r="A5" s="328" t="s">
        <v>8</v>
      </c>
      <c r="B5" s="329"/>
      <c r="C5" s="341" t="s">
        <v>0</v>
      </c>
      <c r="D5" s="342"/>
      <c r="E5" s="343"/>
      <c r="H5" s="10"/>
      <c r="I5" s="10"/>
      <c r="J5" s="10"/>
      <c r="K5" s="10"/>
      <c r="L5" s="10"/>
      <c r="T5" s="174" t="s">
        <v>9</v>
      </c>
      <c r="U5" s="174"/>
    </row>
    <row r="6" spans="1:29" ht="17.100000000000001" customHeight="1" x14ac:dyDescent="0.3">
      <c r="A6" s="328"/>
      <c r="B6" s="329"/>
      <c r="C6" s="282"/>
      <c r="D6" s="16"/>
      <c r="E6" s="283"/>
      <c r="H6" s="10"/>
      <c r="I6" s="10"/>
      <c r="J6" s="10"/>
      <c r="K6" s="10"/>
      <c r="L6" s="10"/>
      <c r="Q6" s="159" t="s">
        <v>10</v>
      </c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</row>
    <row r="7" spans="1:29" ht="16.5" customHeight="1" x14ac:dyDescent="0.2">
      <c r="A7" s="330" t="s">
        <v>11</v>
      </c>
      <c r="B7" s="331"/>
      <c r="C7" s="281" t="s">
        <v>12</v>
      </c>
      <c r="D7" s="284"/>
      <c r="E7" s="215" t="s">
        <v>13</v>
      </c>
      <c r="H7" s="10"/>
      <c r="I7" s="344" t="s">
        <v>14</v>
      </c>
      <c r="J7" s="10"/>
      <c r="K7" s="337" t="s">
        <v>15</v>
      </c>
      <c r="L7" s="337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</row>
    <row r="8" spans="1:29" ht="19.5" customHeight="1" x14ac:dyDescent="0.2">
      <c r="A8" s="330" t="s">
        <v>16</v>
      </c>
      <c r="B8" s="331"/>
      <c r="C8" s="332" t="s">
        <v>17</v>
      </c>
      <c r="D8" s="333"/>
      <c r="E8" s="280"/>
      <c r="H8" s="10"/>
      <c r="I8" s="344"/>
      <c r="J8" s="10"/>
      <c r="K8" s="337"/>
      <c r="L8" s="337"/>
      <c r="Q8" s="291" t="s">
        <v>18</v>
      </c>
      <c r="R8" s="291"/>
      <c r="S8" s="291"/>
      <c r="T8" s="291"/>
      <c r="U8" s="291"/>
      <c r="V8" s="291"/>
      <c r="W8" s="334"/>
      <c r="X8" s="334"/>
      <c r="Y8" s="334"/>
      <c r="Z8" s="291"/>
      <c r="AA8" s="291"/>
      <c r="AB8" s="291"/>
      <c r="AC8" s="291"/>
    </row>
    <row r="9" spans="1:29" ht="9" customHeight="1" x14ac:dyDescent="0.2">
      <c r="A9" s="51"/>
      <c r="B9" s="33"/>
      <c r="C9" s="16"/>
      <c r="D9" s="35">
        <v>51</v>
      </c>
      <c r="E9" s="36">
        <v>51</v>
      </c>
      <c r="H9" s="80" t="s">
        <v>0</v>
      </c>
      <c r="I9" s="81"/>
      <c r="J9" s="79" t="s">
        <v>0</v>
      </c>
      <c r="K9" s="79"/>
      <c r="L9" s="79"/>
      <c r="Q9" s="291"/>
      <c r="R9" s="291"/>
      <c r="S9" s="291"/>
      <c r="T9" s="291"/>
      <c r="U9" s="291"/>
      <c r="V9" s="292"/>
      <c r="W9" s="334"/>
      <c r="X9" s="334"/>
      <c r="Y9" s="334"/>
      <c r="Z9" s="291"/>
      <c r="AA9" s="291"/>
      <c r="AB9" s="291"/>
      <c r="AC9" s="291"/>
    </row>
    <row r="10" spans="1:29" ht="12.75" customHeight="1" x14ac:dyDescent="0.2">
      <c r="A10" s="13" t="s">
        <v>19</v>
      </c>
      <c r="B10" s="52" t="s">
        <v>20</v>
      </c>
      <c r="C10" s="326" t="s">
        <v>21</v>
      </c>
      <c r="D10" s="188">
        <v>2019</v>
      </c>
      <c r="E10" s="18">
        <f>D10+1</f>
        <v>2020</v>
      </c>
      <c r="H10" s="73" t="s">
        <v>19</v>
      </c>
      <c r="I10" s="52" t="str">
        <f>B10</f>
        <v>Товар</v>
      </c>
      <c r="J10" s="73" t="str">
        <f>C10</f>
        <v>Единица</v>
      </c>
      <c r="K10" s="249">
        <f>D10</f>
        <v>2019</v>
      </c>
      <c r="L10" s="250">
        <f>E10</f>
        <v>2020</v>
      </c>
      <c r="Q10" s="291"/>
      <c r="R10" s="291"/>
      <c r="S10" s="293">
        <f>D10</f>
        <v>2019</v>
      </c>
      <c r="T10" s="293">
        <f>E10</f>
        <v>2020</v>
      </c>
      <c r="U10" s="293" t="s">
        <v>22</v>
      </c>
      <c r="V10" s="292"/>
      <c r="W10" s="6" t="s">
        <v>23</v>
      </c>
      <c r="X10" s="294"/>
      <c r="Y10" s="294"/>
      <c r="Z10" s="291"/>
      <c r="AB10" s="291"/>
      <c r="AC10" s="291"/>
    </row>
    <row r="11" spans="1:29" ht="12.75" customHeight="1" x14ac:dyDescent="0.2">
      <c r="A11" s="3" t="s">
        <v>24</v>
      </c>
      <c r="B11" s="1"/>
      <c r="C11" s="327"/>
      <c r="D11" s="2" t="s">
        <v>25</v>
      </c>
      <c r="E11" s="4" t="s">
        <v>25</v>
      </c>
      <c r="H11" s="74" t="s">
        <v>24</v>
      </c>
      <c r="I11" s="82"/>
      <c r="J11" s="83"/>
      <c r="K11" s="52" t="str">
        <f>D11</f>
        <v>Объем</v>
      </c>
      <c r="L11" s="251" t="str">
        <f>E11</f>
        <v>Объем</v>
      </c>
      <c r="Q11" s="335" t="s">
        <v>26</v>
      </c>
      <c r="R11" s="200" t="s">
        <v>27</v>
      </c>
      <c r="S11" s="201">
        <f>IF(ISNUMBER(D17+'СВ2 | Первич. | Торговля'!D15-'СВ2 | Первич. | Торговля'!H27-D27),D17+'СВ2 | Первич. | Торговля'!D15-'СВ2 | Первич. | Торговля'!H27-D27,"Missing data")</f>
        <v>-33028371.779554497</v>
      </c>
      <c r="T11" s="201">
        <f>IF(ISNUMBER(E17+'СВ2 | Первич. | Торговля'!F15-'СВ2 | Первич. | Торговля'!J15-E27),E17+'СВ2 | Первич. | Торговля'!F15-'СВ2 | Первич. | Торговля'!J15-E27,"Missing data")</f>
        <v>184279.54018623085</v>
      </c>
      <c r="U11" s="202">
        <f>IF(ISNUMBER(T11/S11-1),T11/S11-1,"missing data")</f>
        <v>-1.0055794315692033</v>
      </c>
      <c r="V11" s="160"/>
      <c r="W11" s="291" t="s">
        <v>28</v>
      </c>
      <c r="X11" s="294"/>
      <c r="Y11" s="294"/>
      <c r="Z11" s="291"/>
      <c r="AB11" s="291"/>
      <c r="AC11" s="291"/>
    </row>
    <row r="12" spans="1:29" s="14" customFormat="1" ht="12.75" customHeight="1" x14ac:dyDescent="0.2">
      <c r="A12" s="324" t="s">
        <v>29</v>
      </c>
      <c r="B12" s="322"/>
      <c r="C12" s="322"/>
      <c r="D12" s="322"/>
      <c r="E12" s="325"/>
      <c r="H12" s="97"/>
      <c r="I12" s="321" t="str">
        <f>A12</f>
        <v>ВЫВОЗКИ КРУГЛОГО ЛЕСА (НЕОБРАБОТАННЫХ ЛЕСОМАТЕРИАЛОВ)</v>
      </c>
      <c r="J12" s="322"/>
      <c r="K12" s="322"/>
      <c r="L12" s="323"/>
      <c r="Q12" s="336"/>
      <c r="R12" s="295" t="s">
        <v>30</v>
      </c>
      <c r="S12" s="296">
        <f>IF(ISNUMBER(D52-D53*X28),(D52-D53)*X28,"missing data")</f>
        <v>2502.85</v>
      </c>
      <c r="T12" s="296">
        <f>IF(ISNUMBER(E52-E53*X28),(E52-E53)*X28,"missing data")</f>
        <v>2370.8999999999996</v>
      </c>
      <c r="U12" s="208">
        <f t="shared" ref="U12:U23" si="0">IF(ISNUMBER(T12/S12-1),T12/S12-1,"missing data")</f>
        <v>-5.2719899314781271E-2</v>
      </c>
      <c r="V12" s="169"/>
      <c r="W12" s="291" t="s">
        <v>31</v>
      </c>
      <c r="Y12" s="162"/>
      <c r="Z12" s="162"/>
      <c r="AB12" s="162"/>
      <c r="AC12" s="162"/>
    </row>
    <row r="13" spans="1:29" s="14" customFormat="1" ht="12.75" customHeight="1" x14ac:dyDescent="0.2">
      <c r="A13" s="181">
        <v>1</v>
      </c>
      <c r="B13" s="176" t="s">
        <v>32</v>
      </c>
      <c r="C13" s="177" t="s">
        <v>33</v>
      </c>
      <c r="D13" s="288">
        <v>218400</v>
      </c>
      <c r="E13" s="288">
        <v>217000</v>
      </c>
      <c r="F13" s="14" t="s">
        <v>34</v>
      </c>
      <c r="H13" s="44">
        <f>A13</f>
        <v>1</v>
      </c>
      <c r="I13" s="38" t="str">
        <f>B13</f>
        <v>КРУГЛЫЙ ЛЕС (НЕОБРАБОТАННЫЕ ЛЕСОМАТЕРИАЛЫ)</v>
      </c>
      <c r="J13" s="216" t="s">
        <v>33</v>
      </c>
      <c r="K13" s="84">
        <f>D13-(D14+D17)</f>
        <v>-0.36315702486899681</v>
      </c>
      <c r="L13" s="85">
        <f>E13-(E14+E17)</f>
        <v>-0.36082909521064721</v>
      </c>
      <c r="Q13" s="197" t="s">
        <v>35</v>
      </c>
      <c r="R13" s="204" t="s">
        <v>36</v>
      </c>
      <c r="S13" s="205">
        <f>IF(ISNUMBER(D36*X29),D36*X29,"missing data")</f>
        <v>2300</v>
      </c>
      <c r="T13" s="205">
        <f>IF(ISNUMBER(E36*X29),E36*X29,"missing data")</f>
        <v>2735</v>
      </c>
      <c r="U13" s="202">
        <f t="shared" si="0"/>
        <v>0.1891304347826086</v>
      </c>
      <c r="V13" s="297"/>
      <c r="W13" s="171">
        <v>2.4</v>
      </c>
      <c r="X13" s="162"/>
      <c r="Y13" s="162"/>
      <c r="Z13" s="162"/>
      <c r="AB13" s="162"/>
      <c r="AC13" s="162"/>
    </row>
    <row r="14" spans="1:29" s="9" customFormat="1" ht="25.5" x14ac:dyDescent="0.2">
      <c r="A14" s="77">
        <v>1.1000000000000001</v>
      </c>
      <c r="B14" s="233" t="s">
        <v>37</v>
      </c>
      <c r="C14" s="61" t="s">
        <v>33</v>
      </c>
      <c r="D14" s="289">
        <v>15206.056657671201</v>
      </c>
      <c r="E14" s="289">
        <v>15108.581935506641</v>
      </c>
      <c r="F14" s="285" t="s">
        <v>38</v>
      </c>
      <c r="G14" s="286"/>
      <c r="H14" s="38">
        <f t="shared" ref="H14:H78" si="1">A14</f>
        <v>1.1000000000000001</v>
      </c>
      <c r="I14" s="298" t="str">
        <f t="shared" ref="I14:I77" si="2">B14</f>
        <v>ТОПЛИВНАЯ ДРЕВЕСИНА (ВКЛЮЧАЯ ДРЕВЕСИНУ ДЛЯ ПРОИЗВОДСТВА ДРЕВЕСНОГО УГЛЯ)</v>
      </c>
      <c r="J14" s="61" t="s">
        <v>33</v>
      </c>
      <c r="K14" s="86">
        <f>D14-(D15+D16)</f>
        <v>8.0035533756017685E-11</v>
      </c>
      <c r="L14" s="87">
        <f>E14-(E15+E16)</f>
        <v>8.0035533756017685E-11</v>
      </c>
      <c r="Q14" s="198"/>
      <c r="R14" s="200" t="s">
        <v>39</v>
      </c>
      <c r="S14" s="201">
        <f>IF(ISNUMBER(D39),D39,"Missing data")</f>
        <v>44766</v>
      </c>
      <c r="T14" s="201">
        <f>IF(ISNUMBER(E39),E39,"Missing data")</f>
        <v>41797.064599999998</v>
      </c>
      <c r="U14" s="202">
        <f t="shared" si="0"/>
        <v>-6.6321212527364559E-2</v>
      </c>
      <c r="V14" s="203"/>
      <c r="W14" s="171">
        <v>1</v>
      </c>
      <c r="X14" s="162"/>
      <c r="Z14" s="212"/>
      <c r="AB14" s="212"/>
      <c r="AC14" s="212"/>
    </row>
    <row r="15" spans="1:29" s="9" customFormat="1" ht="14.25" x14ac:dyDescent="0.2">
      <c r="A15" s="77" t="s">
        <v>40</v>
      </c>
      <c r="B15" s="46" t="s">
        <v>41</v>
      </c>
      <c r="C15" s="61" t="s">
        <v>33</v>
      </c>
      <c r="D15" s="289">
        <v>10820.995592573167</v>
      </c>
      <c r="E15" s="289">
        <v>10751.630236210518</v>
      </c>
      <c r="F15" s="285" t="s">
        <v>38</v>
      </c>
      <c r="G15" s="286"/>
      <c r="H15" s="38" t="str">
        <f t="shared" si="1"/>
        <v>1.1.C</v>
      </c>
      <c r="I15" s="41" t="str">
        <f t="shared" si="2"/>
        <v>Хвойные породы</v>
      </c>
      <c r="J15" s="61" t="s">
        <v>33</v>
      </c>
      <c r="K15" s="88"/>
      <c r="L15" s="89"/>
      <c r="Q15" s="198"/>
      <c r="R15" s="200" t="s">
        <v>42</v>
      </c>
      <c r="S15" s="201">
        <f>IF(ISNUMBER(D43),D43,"Missing data")</f>
        <v>1754</v>
      </c>
      <c r="T15" s="201">
        <f>IF(ISNUMBER(E43),E43,"Missing data")</f>
        <v>1570</v>
      </c>
      <c r="U15" s="202">
        <f t="shared" si="0"/>
        <v>-0.10490307867730897</v>
      </c>
      <c r="V15" s="203"/>
      <c r="W15" s="171">
        <v>1</v>
      </c>
      <c r="Z15" s="212"/>
      <c r="AB15" s="212"/>
      <c r="AC15" s="212"/>
    </row>
    <row r="16" spans="1:29" s="9" customFormat="1" ht="14.25" x14ac:dyDescent="0.2">
      <c r="A16" s="77" t="s">
        <v>43</v>
      </c>
      <c r="B16" s="46" t="s">
        <v>44</v>
      </c>
      <c r="C16" s="61" t="s">
        <v>33</v>
      </c>
      <c r="D16" s="289">
        <v>4385.0610650979543</v>
      </c>
      <c r="E16" s="289">
        <v>4356.9516992960444</v>
      </c>
      <c r="F16" s="285" t="s">
        <v>38</v>
      </c>
      <c r="G16" s="286"/>
      <c r="H16" s="38" t="str">
        <f t="shared" si="1"/>
        <v>1.1.NC</v>
      </c>
      <c r="I16" s="41" t="str">
        <f t="shared" si="2"/>
        <v>Лиственные породы</v>
      </c>
      <c r="J16" s="61" t="s">
        <v>33</v>
      </c>
      <c r="K16" s="90"/>
      <c r="L16" s="91"/>
      <c r="Q16" s="198"/>
      <c r="R16" s="200" t="s">
        <v>45</v>
      </c>
      <c r="S16" s="201">
        <f>IF(ISNUMBER(D48),D48,"Missing data")</f>
        <v>4061</v>
      </c>
      <c r="T16" s="201">
        <f>IF(ISNUMBER(E48),E48,"Missing data")</f>
        <v>3999</v>
      </c>
      <c r="U16" s="202">
        <f t="shared" si="0"/>
        <v>-1.5267175572519109E-2</v>
      </c>
      <c r="V16" s="203"/>
      <c r="W16" s="171">
        <v>1</v>
      </c>
      <c r="Y16" s="162"/>
      <c r="Z16" s="212"/>
      <c r="AB16" s="212"/>
      <c r="AC16" s="212"/>
    </row>
    <row r="17" spans="1:29" s="9" customFormat="1" ht="14.25" x14ac:dyDescent="0.2">
      <c r="A17" s="77">
        <v>1.2</v>
      </c>
      <c r="B17" s="40" t="s">
        <v>46</v>
      </c>
      <c r="C17" s="61" t="s">
        <v>33</v>
      </c>
      <c r="D17" s="289">
        <v>203194.30649935367</v>
      </c>
      <c r="E17" s="289">
        <v>201891.77889358858</v>
      </c>
      <c r="F17" s="285" t="s">
        <v>38</v>
      </c>
      <c r="G17" s="286"/>
      <c r="H17" s="38">
        <f t="shared" si="1"/>
        <v>1.2</v>
      </c>
      <c r="I17" s="40" t="str">
        <f t="shared" si="2"/>
        <v>ДЕЛОВОЙ КРУГЛЫЙ ЛЕС</v>
      </c>
      <c r="J17" s="61" t="s">
        <v>33</v>
      </c>
      <c r="K17" s="86">
        <f>D17-(D18+D19)</f>
        <v>0.36315702478168532</v>
      </c>
      <c r="L17" s="86">
        <f>E17-(E18+E19)</f>
        <v>0.36082909515243955</v>
      </c>
      <c r="Q17" s="198"/>
      <c r="R17" s="204" t="s">
        <v>47</v>
      </c>
      <c r="S17" s="205">
        <f>IF(ISNUMBER(D52),D52,"missing data")</f>
        <v>8606</v>
      </c>
      <c r="T17" s="205">
        <f>IF(ISNUMBER(E52),E52,"missing data")</f>
        <v>8189</v>
      </c>
      <c r="U17" s="202">
        <f t="shared" si="0"/>
        <v>-4.845456658145475E-2</v>
      </c>
      <c r="V17" s="203"/>
      <c r="W17" s="171">
        <v>1.58</v>
      </c>
      <c r="X17" s="162"/>
      <c r="Y17" s="162"/>
      <c r="Z17" s="212"/>
      <c r="AB17" s="212"/>
      <c r="AC17" s="212"/>
    </row>
    <row r="18" spans="1:29" s="9" customFormat="1" ht="14.25" x14ac:dyDescent="0.2">
      <c r="A18" s="77" t="s">
        <v>48</v>
      </c>
      <c r="B18" s="41" t="s">
        <v>41</v>
      </c>
      <c r="C18" s="61" t="s">
        <v>33</v>
      </c>
      <c r="D18" s="289">
        <v>135021.42514342177</v>
      </c>
      <c r="E18" s="289">
        <v>134155.90318737418</v>
      </c>
      <c r="F18" s="285" t="s">
        <v>38</v>
      </c>
      <c r="G18" s="286"/>
      <c r="H18" s="38" t="str">
        <f t="shared" si="1"/>
        <v>1.2.C</v>
      </c>
      <c r="I18" s="41" t="str">
        <f t="shared" si="2"/>
        <v>Хвойные породы</v>
      </c>
      <c r="J18" s="61" t="s">
        <v>33</v>
      </c>
      <c r="K18" s="92">
        <f>D18-(D22+D25+D28)</f>
        <v>0</v>
      </c>
      <c r="L18" s="92">
        <f>E18-(E22+E25+E28)</f>
        <v>0</v>
      </c>
      <c r="Q18" s="198"/>
      <c r="R18" s="204" t="s">
        <v>49</v>
      </c>
      <c r="S18" s="205">
        <f>IF(ISNUMBER(D54),D54,"missing data")</f>
        <v>3650</v>
      </c>
      <c r="T18" s="205">
        <f>IF(ISNUMBER(E54),E54,"missing data")</f>
        <v>3581</v>
      </c>
      <c r="U18" s="202">
        <f t="shared" si="0"/>
        <v>-1.8904109589041096E-2</v>
      </c>
      <c r="V18" s="203"/>
      <c r="W18" s="171">
        <v>1.8</v>
      </c>
      <c r="X18" s="162"/>
      <c r="Y18" s="212"/>
      <c r="Z18" s="212"/>
      <c r="AB18" s="212"/>
      <c r="AC18" s="212"/>
    </row>
    <row r="19" spans="1:29" s="9" customFormat="1" ht="14.25" x14ac:dyDescent="0.2">
      <c r="A19" s="77" t="s">
        <v>50</v>
      </c>
      <c r="B19" s="41" t="s">
        <v>44</v>
      </c>
      <c r="C19" s="61" t="s">
        <v>33</v>
      </c>
      <c r="D19" s="289">
        <v>68172.518198907113</v>
      </c>
      <c r="E19" s="289">
        <v>67735.514877119247</v>
      </c>
      <c r="F19" s="285" t="s">
        <v>38</v>
      </c>
      <c r="G19" s="286"/>
      <c r="H19" s="38" t="str">
        <f t="shared" si="1"/>
        <v>1.2.NC</v>
      </c>
      <c r="I19" s="41" t="str">
        <f t="shared" si="2"/>
        <v>Лиственные породы</v>
      </c>
      <c r="J19" s="61" t="s">
        <v>33</v>
      </c>
      <c r="K19" s="92">
        <f>D19-(D23+D26+D29)</f>
        <v>0</v>
      </c>
      <c r="L19" s="92">
        <f>E19-(E23+E26+E29)</f>
        <v>0</v>
      </c>
      <c r="Q19" s="198"/>
      <c r="R19" s="200" t="s">
        <v>51</v>
      </c>
      <c r="S19" s="201">
        <f>IF(ISNUMBER(D59),D59,"missing data")</f>
        <v>2351</v>
      </c>
      <c r="T19" s="201">
        <f>IF(ISNUMBER(E59),E59,"missing data")</f>
        <v>2399</v>
      </c>
      <c r="U19" s="202">
        <f t="shared" si="0"/>
        <v>2.0416843896214454E-2</v>
      </c>
      <c r="V19" s="203"/>
      <c r="W19" s="171">
        <v>2.5</v>
      </c>
      <c r="X19" s="162"/>
      <c r="Y19" s="212"/>
      <c r="Z19" s="212"/>
      <c r="AB19" s="212"/>
      <c r="AC19" s="212"/>
    </row>
    <row r="20" spans="1:29" s="9" customFormat="1" ht="14.25" x14ac:dyDescent="0.2">
      <c r="A20" s="77" t="s">
        <v>52</v>
      </c>
      <c r="B20" s="43" t="s">
        <v>53</v>
      </c>
      <c r="C20" s="61" t="s">
        <v>33</v>
      </c>
      <c r="D20" s="289">
        <v>0</v>
      </c>
      <c r="E20" s="289">
        <v>0</v>
      </c>
      <c r="F20" s="285" t="s">
        <v>38</v>
      </c>
      <c r="G20" s="286"/>
      <c r="H20" s="38" t="str">
        <f t="shared" si="1"/>
        <v>1.2.NC.T</v>
      </c>
      <c r="I20" s="42" t="str">
        <f t="shared" si="2"/>
        <v>в том числе тропические породы</v>
      </c>
      <c r="J20" s="61" t="s">
        <v>33</v>
      </c>
      <c r="K20" s="92"/>
      <c r="L20" s="93"/>
      <c r="Q20" s="198"/>
      <c r="R20" s="204" t="s">
        <v>54</v>
      </c>
      <c r="S20" s="205">
        <f>IF(ISNUMBER(D60),D60,"missing data")</f>
        <v>5876</v>
      </c>
      <c r="T20" s="205">
        <f>IF(ISNUMBER(E60),E60,"missing data")</f>
        <v>6366</v>
      </c>
      <c r="U20" s="202">
        <f t="shared" si="0"/>
        <v>8.3390061266167548E-2</v>
      </c>
      <c r="V20" s="297"/>
      <c r="W20" s="171">
        <v>4.9000000000000004</v>
      </c>
      <c r="X20" s="212"/>
      <c r="Y20" s="212"/>
      <c r="Z20" s="212"/>
      <c r="AA20" s="212"/>
      <c r="AB20" s="212"/>
      <c r="AC20" s="212"/>
    </row>
    <row r="21" spans="1:29" s="9" customFormat="1" ht="14.25" x14ac:dyDescent="0.2">
      <c r="A21" s="77" t="s">
        <v>55</v>
      </c>
      <c r="B21" s="41" t="s">
        <v>56</v>
      </c>
      <c r="C21" s="61" t="s">
        <v>33</v>
      </c>
      <c r="D21" s="289">
        <v>136198.14176536104</v>
      </c>
      <c r="E21" s="289">
        <v>135325.07675404462</v>
      </c>
      <c r="F21" s="285" t="s">
        <v>38</v>
      </c>
      <c r="G21" s="286"/>
      <c r="H21" s="38" t="str">
        <f t="shared" si="1"/>
        <v>1.2.1</v>
      </c>
      <c r="I21" s="41" t="str">
        <f t="shared" si="2"/>
        <v>ПИЛОВОЧНИК И ФАНЕРНЫЙ КРЯЖ</v>
      </c>
      <c r="J21" s="61" t="s">
        <v>33</v>
      </c>
      <c r="K21" s="94">
        <f>D21-(D22+D23)</f>
        <v>0</v>
      </c>
      <c r="L21" s="94">
        <f>E21-(E22+E23)</f>
        <v>0</v>
      </c>
      <c r="Q21" s="199"/>
      <c r="R21" s="206" t="s">
        <v>57</v>
      </c>
      <c r="S21" s="207">
        <f>IF(ISNUMBER(D64),D64,"missing data")</f>
        <v>280</v>
      </c>
      <c r="T21" s="207">
        <f>IF(ISNUMBER(E64),E64,"missing data")</f>
        <v>300</v>
      </c>
      <c r="U21" s="208">
        <f t="shared" si="0"/>
        <v>7.1428571428571397E-2</v>
      </c>
      <c r="V21" s="297"/>
      <c r="W21" s="171">
        <v>5.7</v>
      </c>
      <c r="X21" s="212"/>
      <c r="Y21" s="212"/>
      <c r="AA21" s="212"/>
      <c r="AB21" s="212"/>
      <c r="AC21" s="212"/>
    </row>
    <row r="22" spans="1:29" s="9" customFormat="1" ht="14.25" x14ac:dyDescent="0.2">
      <c r="A22" s="77" t="s">
        <v>58</v>
      </c>
      <c r="B22" s="42" t="s">
        <v>41</v>
      </c>
      <c r="C22" s="61" t="s">
        <v>33</v>
      </c>
      <c r="D22" s="289">
        <v>107469.33469680729</v>
      </c>
      <c r="E22" s="289">
        <v>106780.42870516109</v>
      </c>
      <c r="F22" s="285" t="s">
        <v>38</v>
      </c>
      <c r="G22" s="286"/>
      <c r="H22" s="38" t="str">
        <f t="shared" si="1"/>
        <v>1.2.1.C</v>
      </c>
      <c r="I22" s="42" t="str">
        <f t="shared" si="2"/>
        <v>Хвойные породы</v>
      </c>
      <c r="J22" s="61" t="s">
        <v>33</v>
      </c>
      <c r="K22" s="88"/>
      <c r="L22" s="88"/>
      <c r="Q22" s="166" t="s">
        <v>59</v>
      </c>
      <c r="R22" s="209" t="s">
        <v>35</v>
      </c>
      <c r="S22" s="210">
        <f>IF(ISNUMBER(S$14*$W14+S$15*$W15+S$16*$W16+S$19*$W19+S$20*$W20+S$21*$W21+S$13*$W13+S$17*$W17+S$18*$W18),S$14*$W14+S$15*$W15+S$16*$W16+S$19*$W19+S$20*$W20+S$21*$W21+S$13*$W13+S$17*$W17+S$18*$W18,"missing data")</f>
        <v>112534.37999999999</v>
      </c>
      <c r="T22" s="210">
        <f>IF(ISNUMBER(T$14*$W14+T$15*$W15+T$16*$W16+T$19*$W19+T$20*$W20+T$21*$W21+T$13*$W13+T$17*$W17+T$18*$W18),T$14*$W14+T$15*$W15+T$16*$W16+T$19*$W19+T$20*$W20+T$21*$W21+T$13*$W13+T$17*$W17+T$18*$W18,"missing data")</f>
        <v>112215.3846</v>
      </c>
      <c r="U22" s="211">
        <f t="shared" si="0"/>
        <v>-2.8346483981160908E-3</v>
      </c>
      <c r="X22" s="212"/>
      <c r="Y22" s="212"/>
      <c r="Z22" s="212"/>
      <c r="AA22" s="212"/>
      <c r="AB22" s="212"/>
      <c r="AC22" s="212"/>
    </row>
    <row r="23" spans="1:29" s="9" customFormat="1" ht="14.25" x14ac:dyDescent="0.15">
      <c r="A23" s="77" t="s">
        <v>60</v>
      </c>
      <c r="B23" s="43" t="s">
        <v>44</v>
      </c>
      <c r="C23" s="61" t="s">
        <v>33</v>
      </c>
      <c r="D23" s="289">
        <v>28728.80706855379</v>
      </c>
      <c r="E23" s="289">
        <v>28544.64804888357</v>
      </c>
      <c r="F23" s="285" t="s">
        <v>38</v>
      </c>
      <c r="G23" s="286"/>
      <c r="H23" s="38" t="str">
        <f t="shared" si="1"/>
        <v>1.2.1.NC</v>
      </c>
      <c r="I23" s="42" t="str">
        <f t="shared" si="2"/>
        <v>Лиственные породы</v>
      </c>
      <c r="J23" s="61" t="s">
        <v>33</v>
      </c>
      <c r="K23" s="88"/>
      <c r="L23" s="88"/>
      <c r="Q23" s="161"/>
      <c r="R23" s="165" t="s">
        <v>61</v>
      </c>
      <c r="S23" s="167">
        <f>IF(ISNUMBER(S11*X31+S12-S22),S11*X31+S12-S22,"missing data")</f>
        <v>-110031.52999999998</v>
      </c>
      <c r="T23" s="167">
        <f>IF(ISNUMBER(T11*X31+T12-T22),T11*X31+T12-T22,"missing data")</f>
        <v>-109844.48460000001</v>
      </c>
      <c r="U23" s="175">
        <f t="shared" si="0"/>
        <v>-1.6999254668181862E-3</v>
      </c>
      <c r="V23" s="170" t="s">
        <v>62</v>
      </c>
      <c r="X23" s="212"/>
      <c r="Z23" s="212"/>
      <c r="AA23" s="212"/>
      <c r="AB23" s="212"/>
      <c r="AC23" s="212"/>
    </row>
    <row r="24" spans="1:29" s="9" customFormat="1" ht="38.25" x14ac:dyDescent="0.15">
      <c r="A24" s="253" t="s">
        <v>63</v>
      </c>
      <c r="B24" s="248" t="s">
        <v>64</v>
      </c>
      <c r="C24" s="61" t="s">
        <v>33</v>
      </c>
      <c r="D24" s="289">
        <v>49269.935523111199</v>
      </c>
      <c r="E24" s="289">
        <v>48954.102603091254</v>
      </c>
      <c r="F24" s="285" t="s">
        <v>38</v>
      </c>
      <c r="G24" s="286"/>
      <c r="H24" s="254" t="str">
        <f t="shared" si="1"/>
        <v>1.2.2</v>
      </c>
      <c r="I24" s="248" t="str">
        <f t="shared" si="2"/>
        <v>БАЛАНСОВАЯ ДРЕВЕСИНА, КРУГЛАЯ И КОЛОТАЯ (ВКЛЮЧАЯ ДРЕВЕСИНУ ДЛЯ ИЗГОТОВЛЕНИЯ СТРУЖЕЧНЫХ ПЛИТ, OSB-ПЛИТ И ДРЕВЕСНОВОЛОКНИСТЫХ ПЛИТ)</v>
      </c>
      <c r="J24" s="61" t="s">
        <v>33</v>
      </c>
      <c r="K24" s="94">
        <f>D24-(D25+D26)</f>
        <v>0</v>
      </c>
      <c r="L24" s="94">
        <f>E24-(E25+E26)</f>
        <v>0</v>
      </c>
      <c r="Q24" s="161"/>
      <c r="R24" s="212" t="s">
        <v>65</v>
      </c>
      <c r="S24" s="213">
        <f>IF(ISNUMBER(1-S22/S11),1-S22/S11,"missing data")</f>
        <v>1.0034072033811143</v>
      </c>
      <c r="T24" s="213">
        <f>IF(ISNUMBER(1-T22/T11),1-T22/T11,"missing data")</f>
        <v>0.39105890710061253</v>
      </c>
      <c r="V24" s="170" t="s">
        <v>66</v>
      </c>
      <c r="X24" s="212"/>
      <c r="Y24" s="212"/>
      <c r="Z24" s="212"/>
      <c r="AA24" s="212"/>
      <c r="AB24" s="212"/>
      <c r="AC24" s="212"/>
    </row>
    <row r="25" spans="1:29" s="9" customFormat="1" ht="14.25" x14ac:dyDescent="0.15">
      <c r="A25" s="77" t="s">
        <v>67</v>
      </c>
      <c r="B25" s="42" t="s">
        <v>41</v>
      </c>
      <c r="C25" s="61" t="s">
        <v>33</v>
      </c>
      <c r="D25" s="289">
        <v>20222.280429283652</v>
      </c>
      <c r="E25" s="289">
        <v>20092.650426531833</v>
      </c>
      <c r="F25" s="285" t="s">
        <v>38</v>
      </c>
      <c r="G25" s="286"/>
      <c r="H25" s="38" t="str">
        <f t="shared" si="1"/>
        <v>1.2.2.C</v>
      </c>
      <c r="I25" s="42" t="str">
        <f t="shared" si="2"/>
        <v>Хвойные породы</v>
      </c>
      <c r="J25" s="61" t="s">
        <v>33</v>
      </c>
      <c r="K25" s="88"/>
      <c r="L25" s="88"/>
      <c r="Q25" s="161"/>
      <c r="V25" s="170" t="s">
        <v>68</v>
      </c>
      <c r="X25" s="212"/>
      <c r="Y25" s="212"/>
      <c r="Z25" s="212"/>
      <c r="AA25" s="212"/>
      <c r="AB25" s="212"/>
      <c r="AC25" s="212"/>
    </row>
    <row r="26" spans="1:29" s="9" customFormat="1" ht="14.25" x14ac:dyDescent="0.2">
      <c r="A26" s="77" t="s">
        <v>69</v>
      </c>
      <c r="B26" s="43" t="s">
        <v>44</v>
      </c>
      <c r="C26" s="61" t="s">
        <v>33</v>
      </c>
      <c r="D26" s="289">
        <v>29047.655093827583</v>
      </c>
      <c r="E26" s="289">
        <v>28861.452176559458</v>
      </c>
      <c r="F26" s="285" t="s">
        <v>38</v>
      </c>
      <c r="G26" s="286"/>
      <c r="H26" s="38" t="str">
        <f t="shared" si="1"/>
        <v>1.2.2.NC</v>
      </c>
      <c r="I26" s="42" t="str">
        <f t="shared" si="2"/>
        <v>Лиственные породы</v>
      </c>
      <c r="J26" s="61" t="s">
        <v>33</v>
      </c>
      <c r="K26" s="88"/>
      <c r="L26" s="88"/>
      <c r="Q26" s="161"/>
      <c r="V26" s="163"/>
      <c r="W26" s="212"/>
      <c r="X26" s="212"/>
      <c r="Y26" s="212"/>
      <c r="Z26" s="212"/>
      <c r="AA26" s="212"/>
      <c r="AB26" s="212"/>
      <c r="AC26" s="212"/>
    </row>
    <row r="27" spans="1:29" s="9" customFormat="1" ht="14.25" x14ac:dyDescent="0.2">
      <c r="A27" s="77" t="s">
        <v>70</v>
      </c>
      <c r="B27" s="41" t="s">
        <v>71</v>
      </c>
      <c r="C27" s="61" t="s">
        <v>33</v>
      </c>
      <c r="D27" s="289">
        <v>17725.866053856822</v>
      </c>
      <c r="E27" s="289">
        <v>17612.238707357741</v>
      </c>
      <c r="F27" s="285" t="s">
        <v>38</v>
      </c>
      <c r="G27" s="286"/>
      <c r="H27" s="38" t="str">
        <f t="shared" si="1"/>
        <v>1.2.3</v>
      </c>
      <c r="I27" s="41" t="str">
        <f t="shared" si="2"/>
        <v>ПРОЧИЕ СОРТИМЕНТЫ ДЕЛОВОГО КРУГЛОГО ЛЕСА</v>
      </c>
      <c r="J27" s="61" t="s">
        <v>33</v>
      </c>
      <c r="K27" s="94">
        <f>D27-(D28+D29)</f>
        <v>5.0931703299283981E-11</v>
      </c>
      <c r="L27" s="94">
        <f>E27-(E28+E29)</f>
        <v>5.0931703299283981E-11</v>
      </c>
      <c r="Q27" s="161"/>
      <c r="V27" s="163"/>
      <c r="W27" s="212"/>
      <c r="X27" s="212"/>
      <c r="Y27" s="212"/>
      <c r="Z27" s="204"/>
      <c r="AA27" s="212"/>
      <c r="AB27" s="212"/>
      <c r="AC27" s="212"/>
    </row>
    <row r="28" spans="1:29" s="9" customFormat="1" ht="14.25" x14ac:dyDescent="0.15">
      <c r="A28" s="77" t="s">
        <v>72</v>
      </c>
      <c r="B28" s="42" t="s">
        <v>41</v>
      </c>
      <c r="C28" s="61" t="s">
        <v>33</v>
      </c>
      <c r="D28" s="289">
        <v>7329.8100173309822</v>
      </c>
      <c r="E28" s="289">
        <v>7282.8240556814253</v>
      </c>
      <c r="F28" s="285" t="s">
        <v>38</v>
      </c>
      <c r="G28" s="286"/>
      <c r="H28" s="38" t="str">
        <f t="shared" si="1"/>
        <v>1.2.3.C</v>
      </c>
      <c r="I28" s="42" t="str">
        <f t="shared" si="2"/>
        <v>Хвойные породы</v>
      </c>
      <c r="J28" s="61" t="s">
        <v>33</v>
      </c>
      <c r="K28" s="88"/>
      <c r="L28" s="89"/>
      <c r="Q28" s="161"/>
      <c r="V28" s="205"/>
      <c r="W28" s="168" t="s">
        <v>73</v>
      </c>
      <c r="X28" s="172">
        <v>0.35</v>
      </c>
      <c r="Y28" s="212"/>
      <c r="Z28" s="299"/>
      <c r="AA28" s="212"/>
      <c r="AB28" s="212"/>
      <c r="AC28" s="212"/>
    </row>
    <row r="29" spans="1:29" s="9" customFormat="1" ht="14.25" x14ac:dyDescent="0.15">
      <c r="A29" s="77" t="s">
        <v>74</v>
      </c>
      <c r="B29" s="43" t="s">
        <v>44</v>
      </c>
      <c r="C29" s="61" t="s">
        <v>33</v>
      </c>
      <c r="D29" s="289">
        <v>10396.05603652579</v>
      </c>
      <c r="E29" s="289">
        <v>10329.414651676267</v>
      </c>
      <c r="F29" s="285" t="s">
        <v>38</v>
      </c>
      <c r="G29" s="286"/>
      <c r="H29" s="38" t="str">
        <f t="shared" si="1"/>
        <v>1.2.3.NC</v>
      </c>
      <c r="I29" s="43" t="str">
        <f t="shared" si="2"/>
        <v>Лиственные породы</v>
      </c>
      <c r="J29" s="61" t="s">
        <v>33</v>
      </c>
      <c r="K29" s="90"/>
      <c r="L29" s="91"/>
      <c r="Q29" s="161"/>
      <c r="R29" s="164"/>
      <c r="S29" s="205"/>
      <c r="T29" s="205"/>
      <c r="U29" s="205"/>
      <c r="V29" s="205"/>
      <c r="W29" s="204" t="s">
        <v>75</v>
      </c>
      <c r="X29" s="172">
        <v>1</v>
      </c>
      <c r="Y29" s="212"/>
      <c r="Z29" s="212"/>
      <c r="AA29" s="212"/>
      <c r="AB29" s="212"/>
      <c r="AC29" s="212"/>
    </row>
    <row r="30" spans="1:29" s="14" customFormat="1" ht="12.75" customHeight="1" x14ac:dyDescent="0.15">
      <c r="A30" s="324" t="s">
        <v>76</v>
      </c>
      <c r="B30" s="322"/>
      <c r="C30" s="322"/>
      <c r="D30" s="322"/>
      <c r="E30" s="325"/>
      <c r="H30" s="96" t="s">
        <v>0</v>
      </c>
      <c r="I30" s="321" t="str">
        <f>A30</f>
        <v xml:space="preserve">  ПРОИЗВОДСТВО</v>
      </c>
      <c r="J30" s="322"/>
      <c r="K30" s="322"/>
      <c r="L30" s="323"/>
      <c r="Q30" s="212"/>
      <c r="R30" s="9"/>
      <c r="S30" s="9"/>
      <c r="T30" s="9"/>
      <c r="U30" s="9"/>
      <c r="V30" s="212"/>
      <c r="W30" s="204" t="s">
        <v>77</v>
      </c>
      <c r="X30" s="173">
        <v>0.98499999999999999</v>
      </c>
      <c r="Y30" s="212"/>
      <c r="Z30" s="212"/>
      <c r="AA30" s="212"/>
      <c r="AB30" s="212"/>
      <c r="AC30" s="162"/>
    </row>
    <row r="31" spans="1:29" s="9" customFormat="1" x14ac:dyDescent="0.15">
      <c r="A31" s="182">
        <v>2</v>
      </c>
      <c r="B31" s="178" t="s">
        <v>78</v>
      </c>
      <c r="C31" s="177" t="s">
        <v>79</v>
      </c>
      <c r="D31" s="287">
        <v>66.552599999999998</v>
      </c>
      <c r="E31" s="287">
        <v>54.531179999999999</v>
      </c>
      <c r="F31" s="9" t="s">
        <v>80</v>
      </c>
      <c r="H31" s="38">
        <f t="shared" si="1"/>
        <v>2</v>
      </c>
      <c r="I31" s="38" t="str">
        <f t="shared" si="2"/>
        <v>ДРЕВЕСНЫЙ УГОЛЬ</v>
      </c>
      <c r="J31" s="216" t="s">
        <v>79</v>
      </c>
      <c r="K31" s="88"/>
      <c r="L31" s="89"/>
      <c r="Q31" s="212"/>
    </row>
    <row r="32" spans="1:29" s="9" customFormat="1" ht="14.25" x14ac:dyDescent="0.15">
      <c r="A32" s="181">
        <v>3</v>
      </c>
      <c r="B32" s="176" t="s">
        <v>81</v>
      </c>
      <c r="C32" s="177" t="s">
        <v>82</v>
      </c>
      <c r="D32" s="183">
        <v>22575.489999999998</v>
      </c>
      <c r="E32" s="183">
        <v>24277.79</v>
      </c>
      <c r="H32" s="38">
        <f t="shared" si="1"/>
        <v>3</v>
      </c>
      <c r="I32" s="300" t="str">
        <f t="shared" si="2"/>
        <v>ДРЕВЕСНАЯ ЩЕПА, СТРУЖКА И ОТХОДЫ</v>
      </c>
      <c r="J32" s="216" t="s">
        <v>82</v>
      </c>
      <c r="K32" s="86">
        <f>D32-(D33+D34)</f>
        <v>0</v>
      </c>
      <c r="L32" s="86">
        <f>E32-(E33+E34)</f>
        <v>0</v>
      </c>
    </row>
    <row r="33" spans="1:12" s="9" customFormat="1" ht="14.25" x14ac:dyDescent="0.15">
      <c r="A33" s="77" t="s">
        <v>83</v>
      </c>
      <c r="B33" s="39" t="s">
        <v>84</v>
      </c>
      <c r="C33" s="61" t="s">
        <v>82</v>
      </c>
      <c r="D33" s="190">
        <v>13575.49</v>
      </c>
      <c r="E33" s="190">
        <v>14277.789999999999</v>
      </c>
      <c r="F33" s="9" t="s">
        <v>80</v>
      </c>
      <c r="H33" s="38" t="str">
        <f>A33</f>
        <v>3.1</v>
      </c>
      <c r="I33" s="39" t="str">
        <f t="shared" si="2"/>
        <v>ДРЕВЕСНАЯ ЩЕПА И СТРУЖКА</v>
      </c>
      <c r="J33" s="61" t="s">
        <v>82</v>
      </c>
      <c r="K33" s="88"/>
      <c r="L33" s="89"/>
    </row>
    <row r="34" spans="1:12" s="9" customFormat="1" ht="14.25" x14ac:dyDescent="0.15">
      <c r="A34" s="77" t="s">
        <v>85</v>
      </c>
      <c r="B34" s="39" t="s">
        <v>86</v>
      </c>
      <c r="C34" s="61" t="s">
        <v>82</v>
      </c>
      <c r="D34" s="190">
        <v>9000</v>
      </c>
      <c r="E34" s="190">
        <v>10000</v>
      </c>
      <c r="F34" s="285" t="s">
        <v>38</v>
      </c>
      <c r="H34" s="38" t="str">
        <f>A34</f>
        <v>3.2</v>
      </c>
      <c r="I34" s="39" t="str">
        <f t="shared" si="2"/>
        <v>ДРЕВЕСНЫЕ ОТХОДЫ (ВКЛЮЧАЯ ДРЕВЕСИНУ ДЛЯ АГЛОМЕРАТОВ)</v>
      </c>
      <c r="J34" s="61" t="s">
        <v>82</v>
      </c>
      <c r="K34" s="90"/>
      <c r="L34" s="91"/>
    </row>
    <row r="35" spans="1:12" s="9" customFormat="1" x14ac:dyDescent="0.15">
      <c r="A35" s="189">
        <v>4</v>
      </c>
      <c r="B35" s="178" t="s">
        <v>87</v>
      </c>
      <c r="C35" s="177" t="s">
        <v>79</v>
      </c>
      <c r="D35" s="183" t="s">
        <v>88</v>
      </c>
      <c r="E35" s="183" t="s">
        <v>88</v>
      </c>
      <c r="H35" s="38">
        <f t="shared" ref="H35" si="3">A35</f>
        <v>4</v>
      </c>
      <c r="I35" s="300" t="str">
        <f t="shared" ref="I35" si="4">B35</f>
        <v>БЫВШАЯ В УПОТРЕБЛЕНИИ РЕКУПЕРИРОВАННАЯ ДРЕВЕСИНА</v>
      </c>
      <c r="J35" s="216" t="s">
        <v>79</v>
      </c>
      <c r="K35" s="86"/>
      <c r="L35" s="87"/>
    </row>
    <row r="36" spans="1:12" s="9" customFormat="1" x14ac:dyDescent="0.15">
      <c r="A36" s="181" t="s">
        <v>89</v>
      </c>
      <c r="B36" s="176" t="s">
        <v>90</v>
      </c>
      <c r="C36" s="177" t="s">
        <v>79</v>
      </c>
      <c r="D36" s="183">
        <v>2300</v>
      </c>
      <c r="E36" s="183">
        <v>2735</v>
      </c>
      <c r="H36" s="38" t="str">
        <f t="shared" si="1"/>
        <v>5</v>
      </c>
      <c r="I36" s="300" t="str">
        <f t="shared" si="2"/>
        <v>ДРЕВЕСНЫЕ ПЕЛЛЕТЫ И ПРОЧИЕ АГЛОМЕРАТЫ</v>
      </c>
      <c r="J36" s="216" t="s">
        <v>79</v>
      </c>
      <c r="K36" s="86">
        <f>D36-(D37+D38)</f>
        <v>-295</v>
      </c>
      <c r="L36" s="86">
        <f>E36-(E37+E38)</f>
        <v>0</v>
      </c>
    </row>
    <row r="37" spans="1:12" s="9" customFormat="1" x14ac:dyDescent="0.15">
      <c r="A37" s="77" t="s">
        <v>91</v>
      </c>
      <c r="B37" s="39" t="s">
        <v>92</v>
      </c>
      <c r="C37" s="61" t="s">
        <v>79</v>
      </c>
      <c r="D37" s="190">
        <v>1845</v>
      </c>
      <c r="E37" s="190">
        <v>1965</v>
      </c>
      <c r="F37" s="9" t="s">
        <v>80</v>
      </c>
      <c r="H37" s="38" t="str">
        <f t="shared" si="1"/>
        <v>5.1</v>
      </c>
      <c r="I37" s="39" t="str">
        <f>B37</f>
        <v>ДРЕВЕСНЫЕ ПЕЛЛЕТЫ</v>
      </c>
      <c r="J37" s="61" t="s">
        <v>79</v>
      </c>
      <c r="K37" s="88"/>
      <c r="L37" s="89"/>
    </row>
    <row r="38" spans="1:12" s="9" customFormat="1" x14ac:dyDescent="0.15">
      <c r="A38" s="77" t="s">
        <v>93</v>
      </c>
      <c r="B38" s="39" t="s">
        <v>94</v>
      </c>
      <c r="C38" s="61" t="s">
        <v>79</v>
      </c>
      <c r="D38" s="190">
        <v>750</v>
      </c>
      <c r="E38" s="190">
        <v>770</v>
      </c>
      <c r="F38" s="285" t="s">
        <v>38</v>
      </c>
      <c r="H38" s="38" t="str">
        <f t="shared" si="1"/>
        <v>5.2</v>
      </c>
      <c r="I38" s="39" t="str">
        <f>B38</f>
        <v>ПРОЧИЕ АГЛОМЕРАТЫ</v>
      </c>
      <c r="J38" s="61" t="s">
        <v>79</v>
      </c>
      <c r="K38" s="90"/>
      <c r="L38" s="91"/>
    </row>
    <row r="39" spans="1:12" s="9" customFormat="1" ht="14.25" x14ac:dyDescent="0.15">
      <c r="A39" s="191" t="s">
        <v>95</v>
      </c>
      <c r="B39" s="180" t="s">
        <v>96</v>
      </c>
      <c r="C39" s="177" t="s">
        <v>82</v>
      </c>
      <c r="D39" s="183">
        <v>44766</v>
      </c>
      <c r="E39" s="183">
        <v>41797.064599999998</v>
      </c>
      <c r="H39" s="38" t="str">
        <f t="shared" si="1"/>
        <v>6</v>
      </c>
      <c r="I39" s="44" t="str">
        <f t="shared" si="2"/>
        <v>ПИЛОМАТЕРИАЛЫ (ВКЛЮЧАЯ ШПАЛЫ)</v>
      </c>
      <c r="J39" s="216" t="s">
        <v>82</v>
      </c>
      <c r="K39" s="86">
        <f>D39-(D40+D41)</f>
        <v>0</v>
      </c>
      <c r="L39" s="86">
        <f>E39-(E40+E41)</f>
        <v>0</v>
      </c>
    </row>
    <row r="40" spans="1:12" s="9" customFormat="1" ht="14.25" x14ac:dyDescent="0.15">
      <c r="A40" s="192" t="s">
        <v>97</v>
      </c>
      <c r="B40" s="39" t="s">
        <v>41</v>
      </c>
      <c r="C40" s="61" t="s">
        <v>82</v>
      </c>
      <c r="D40" s="190">
        <v>41266</v>
      </c>
      <c r="E40" s="190">
        <v>38917.964599999999</v>
      </c>
      <c r="F40" s="285" t="s">
        <v>38</v>
      </c>
      <c r="H40" s="38" t="str">
        <f t="shared" si="1"/>
        <v>6.C</v>
      </c>
      <c r="I40" s="39" t="str">
        <f t="shared" si="2"/>
        <v>Хвойные породы</v>
      </c>
      <c r="J40" s="61" t="s">
        <v>82</v>
      </c>
      <c r="K40" s="88"/>
      <c r="L40" s="89"/>
    </row>
    <row r="41" spans="1:12" s="9" customFormat="1" ht="14.25" x14ac:dyDescent="0.15">
      <c r="A41" s="192" t="s">
        <v>98</v>
      </c>
      <c r="B41" s="39" t="s">
        <v>44</v>
      </c>
      <c r="C41" s="61" t="s">
        <v>82</v>
      </c>
      <c r="D41" s="190">
        <v>3500</v>
      </c>
      <c r="E41" s="190">
        <v>2879.1</v>
      </c>
      <c r="F41" s="285" t="s">
        <v>38</v>
      </c>
      <c r="H41" s="38" t="str">
        <f t="shared" si="1"/>
        <v>6.NC</v>
      </c>
      <c r="I41" s="39" t="str">
        <f t="shared" si="2"/>
        <v>Лиственные породы</v>
      </c>
      <c r="J41" s="61" t="s">
        <v>82</v>
      </c>
      <c r="K41" s="88"/>
      <c r="L41" s="89"/>
    </row>
    <row r="42" spans="1:12" s="9" customFormat="1" ht="14.25" x14ac:dyDescent="0.15">
      <c r="A42" s="77" t="s">
        <v>99</v>
      </c>
      <c r="B42" s="41" t="s">
        <v>53</v>
      </c>
      <c r="C42" s="61" t="s">
        <v>82</v>
      </c>
      <c r="D42" s="190">
        <v>0</v>
      </c>
      <c r="E42" s="190">
        <v>0</v>
      </c>
      <c r="F42" s="285" t="s">
        <v>38</v>
      </c>
      <c r="H42" s="38" t="str">
        <f t="shared" si="1"/>
        <v>6.NC.T</v>
      </c>
      <c r="I42" s="41" t="str">
        <f t="shared" si="2"/>
        <v>в том числе тропические породы</v>
      </c>
      <c r="J42" s="61" t="s">
        <v>82</v>
      </c>
      <c r="K42" s="90" t="str">
        <f>IF(AND(ISNUMBER(D42/D41),D42&gt;D41),"&gt; 5.NC !!","")</f>
        <v/>
      </c>
      <c r="L42" s="91" t="str">
        <f>IF(AND(ISNUMBER(E42/E41),E42&gt;E41),"&gt; 5.NC !!","")</f>
        <v/>
      </c>
    </row>
    <row r="43" spans="1:12" s="9" customFormat="1" ht="14.25" x14ac:dyDescent="0.15">
      <c r="A43" s="191" t="s">
        <v>100</v>
      </c>
      <c r="B43" s="180" t="s">
        <v>101</v>
      </c>
      <c r="C43" s="177" t="s">
        <v>82</v>
      </c>
      <c r="D43" s="183">
        <v>1754</v>
      </c>
      <c r="E43" s="183">
        <v>1570</v>
      </c>
      <c r="F43" s="9" t="s">
        <v>80</v>
      </c>
      <c r="H43" s="38" t="str">
        <f t="shared" ref="H43:H46" si="5">A43</f>
        <v>7</v>
      </c>
      <c r="I43" s="44" t="str">
        <f t="shared" ref="I43:I46" si="6">B43</f>
        <v>ШПОН</v>
      </c>
      <c r="J43" s="216" t="s">
        <v>82</v>
      </c>
      <c r="K43" s="86">
        <f>D43-(D44+D45)</f>
        <v>54</v>
      </c>
      <c r="L43" s="86">
        <f>E43-(E44+E45)</f>
        <v>0</v>
      </c>
    </row>
    <row r="44" spans="1:12" s="9" customFormat="1" ht="14.25" x14ac:dyDescent="0.15">
      <c r="A44" s="192" t="s">
        <v>102</v>
      </c>
      <c r="B44" s="39" t="s">
        <v>41</v>
      </c>
      <c r="C44" s="61" t="s">
        <v>82</v>
      </c>
      <c r="D44" s="190">
        <v>450</v>
      </c>
      <c r="E44" s="190">
        <v>320</v>
      </c>
      <c r="F44" s="285" t="s">
        <v>38</v>
      </c>
      <c r="H44" s="38" t="str">
        <f t="shared" si="5"/>
        <v>7.C</v>
      </c>
      <c r="I44" s="41" t="str">
        <f t="shared" si="6"/>
        <v>Хвойные породы</v>
      </c>
      <c r="J44" s="61" t="s">
        <v>82</v>
      </c>
      <c r="K44" s="88"/>
      <c r="L44" s="89"/>
    </row>
    <row r="45" spans="1:12" s="9" customFormat="1" ht="14.25" x14ac:dyDescent="0.15">
      <c r="A45" s="192" t="s">
        <v>103</v>
      </c>
      <c r="B45" s="39" t="s">
        <v>44</v>
      </c>
      <c r="C45" s="61" t="s">
        <v>82</v>
      </c>
      <c r="D45" s="190">
        <v>1250</v>
      </c>
      <c r="E45" s="190">
        <v>1250</v>
      </c>
      <c r="F45" s="285" t="s">
        <v>38</v>
      </c>
      <c r="H45" s="38" t="str">
        <f t="shared" si="5"/>
        <v>7.NC</v>
      </c>
      <c r="I45" s="41" t="str">
        <f t="shared" si="6"/>
        <v>Лиственные породы</v>
      </c>
      <c r="J45" s="61" t="s">
        <v>82</v>
      </c>
      <c r="K45" s="88"/>
      <c r="L45" s="89"/>
    </row>
    <row r="46" spans="1:12" s="9" customFormat="1" ht="14.25" x14ac:dyDescent="0.15">
      <c r="A46" s="193" t="s">
        <v>104</v>
      </c>
      <c r="B46" s="49" t="s">
        <v>53</v>
      </c>
      <c r="C46" s="61" t="s">
        <v>82</v>
      </c>
      <c r="D46" s="190">
        <v>0</v>
      </c>
      <c r="E46" s="190">
        <v>0</v>
      </c>
      <c r="F46" s="285" t="s">
        <v>38</v>
      </c>
      <c r="H46" s="38" t="str">
        <f t="shared" si="5"/>
        <v>7.NC.T</v>
      </c>
      <c r="I46" s="42" t="str">
        <f t="shared" si="6"/>
        <v>в том числе тропические породы</v>
      </c>
      <c r="J46" s="61" t="s">
        <v>82</v>
      </c>
      <c r="K46" s="88"/>
      <c r="L46" s="89"/>
    </row>
    <row r="47" spans="1:12" s="9" customFormat="1" ht="14.25" x14ac:dyDescent="0.15">
      <c r="A47" s="181" t="s">
        <v>105</v>
      </c>
      <c r="B47" s="176" t="s">
        <v>106</v>
      </c>
      <c r="C47" s="179" t="s">
        <v>82</v>
      </c>
      <c r="D47" s="184">
        <v>16317</v>
      </c>
      <c r="E47" s="184">
        <v>15769</v>
      </c>
      <c r="H47" s="38" t="str">
        <f t="shared" si="1"/>
        <v>8</v>
      </c>
      <c r="I47" s="44" t="str">
        <f t="shared" si="2"/>
        <v>ЛИСТОВЫЕ ДРЕВЕСНЫЕ МАТЕРИАЛЫ</v>
      </c>
      <c r="J47" s="62" t="s">
        <v>82</v>
      </c>
      <c r="K47" s="86">
        <f>D47-(D48+D52+D54)</f>
        <v>0</v>
      </c>
      <c r="L47" s="86">
        <f>E47-(E48+E52+E54)</f>
        <v>0</v>
      </c>
    </row>
    <row r="48" spans="1:12" s="9" customFormat="1" ht="14.25" x14ac:dyDescent="0.15">
      <c r="A48" s="192" t="s">
        <v>107</v>
      </c>
      <c r="B48" s="39" t="s">
        <v>108</v>
      </c>
      <c r="C48" s="61" t="s">
        <v>82</v>
      </c>
      <c r="D48" s="190">
        <v>4061</v>
      </c>
      <c r="E48" s="190">
        <v>3999</v>
      </c>
      <c r="F48" s="9" t="s">
        <v>80</v>
      </c>
      <c r="H48" s="38" t="str">
        <f t="shared" si="1"/>
        <v>8.1</v>
      </c>
      <c r="I48" s="39" t="str">
        <f t="shared" si="2"/>
        <v xml:space="preserve">ФАНЕРА  </v>
      </c>
      <c r="J48" s="61" t="s">
        <v>82</v>
      </c>
      <c r="K48" s="94">
        <f>D48-(D49+D50)</f>
        <v>0</v>
      </c>
      <c r="L48" s="94">
        <f>E48-(E49+E50)</f>
        <v>0</v>
      </c>
    </row>
    <row r="49" spans="1:12" s="9" customFormat="1" ht="14.25" x14ac:dyDescent="0.15">
      <c r="A49" s="192" t="s">
        <v>109</v>
      </c>
      <c r="B49" s="41" t="s">
        <v>41</v>
      </c>
      <c r="C49" s="61" t="s">
        <v>82</v>
      </c>
      <c r="D49" s="190">
        <v>265</v>
      </c>
      <c r="E49" s="190">
        <v>250</v>
      </c>
      <c r="F49" s="285" t="s">
        <v>38</v>
      </c>
      <c r="H49" s="38" t="str">
        <f t="shared" si="1"/>
        <v>8.1.C</v>
      </c>
      <c r="I49" s="41" t="str">
        <f t="shared" si="2"/>
        <v>Хвойные породы</v>
      </c>
      <c r="J49" s="61" t="s">
        <v>82</v>
      </c>
      <c r="K49" s="88"/>
      <c r="L49" s="89"/>
    </row>
    <row r="50" spans="1:12" s="9" customFormat="1" ht="14.25" x14ac:dyDescent="0.15">
      <c r="A50" s="192" t="s">
        <v>110</v>
      </c>
      <c r="B50" s="41" t="s">
        <v>44</v>
      </c>
      <c r="C50" s="61" t="s">
        <v>82</v>
      </c>
      <c r="D50" s="190">
        <v>3796</v>
      </c>
      <c r="E50" s="190">
        <v>3749</v>
      </c>
      <c r="F50" s="285" t="s">
        <v>38</v>
      </c>
      <c r="H50" s="38" t="str">
        <f t="shared" si="1"/>
        <v>8.1.NC</v>
      </c>
      <c r="I50" s="41" t="str">
        <f t="shared" si="2"/>
        <v>Лиственные породы</v>
      </c>
      <c r="J50" s="61" t="s">
        <v>82</v>
      </c>
      <c r="K50" s="88" t="s">
        <v>0</v>
      </c>
      <c r="L50" s="89"/>
    </row>
    <row r="51" spans="1:12" s="9" customFormat="1" ht="14.25" x14ac:dyDescent="0.15">
      <c r="A51" s="192" t="s">
        <v>111</v>
      </c>
      <c r="B51" s="43" t="s">
        <v>53</v>
      </c>
      <c r="C51" s="61" t="s">
        <v>82</v>
      </c>
      <c r="D51" s="190">
        <v>0</v>
      </c>
      <c r="E51" s="190">
        <v>0</v>
      </c>
      <c r="F51" s="285" t="s">
        <v>38</v>
      </c>
      <c r="H51" s="38" t="str">
        <f t="shared" si="1"/>
        <v>8.1.NC.T</v>
      </c>
      <c r="I51" s="42" t="str">
        <f t="shared" si="2"/>
        <v>в том числе тропические породы</v>
      </c>
      <c r="J51" s="61" t="s">
        <v>82</v>
      </c>
      <c r="K51" s="88" t="str">
        <f>IF(AND(ISNUMBER(D51/D50),D51&gt;D50),"&gt; 6.1.NC !!","")</f>
        <v/>
      </c>
      <c r="L51" s="89" t="str">
        <f>IF(AND(ISNUMBER(E51/E50),E51&gt;E50),"&gt; 6.1.NC !!","")</f>
        <v/>
      </c>
    </row>
    <row r="52" spans="1:12" s="9" customFormat="1" ht="25.5" x14ac:dyDescent="0.15">
      <c r="A52" s="192" t="s">
        <v>112</v>
      </c>
      <c r="B52" s="234" t="s">
        <v>113</v>
      </c>
      <c r="C52" s="61" t="s">
        <v>82</v>
      </c>
      <c r="D52" s="190">
        <v>8606</v>
      </c>
      <c r="E52" s="190">
        <v>8189</v>
      </c>
      <c r="F52" s="285" t="s">
        <v>38</v>
      </c>
      <c r="H52" s="38" t="str">
        <f t="shared" si="1"/>
        <v>8.2</v>
      </c>
      <c r="I52" s="301" t="str">
        <f t="shared" si="2"/>
        <v>СТРУЖЕЧНЫЕ ПЛИТЫ, ПЛИТЫ С ОРИЕНТИРОВАННОЙ СТРУЖКОЙ (OSB) И ПРОЧИЕ ПЛИТЫ ЭТОЙ КАТЕГОРИИ</v>
      </c>
      <c r="J52" s="61" t="s">
        <v>82</v>
      </c>
      <c r="K52" s="88"/>
      <c r="L52" s="89"/>
    </row>
    <row r="53" spans="1:12" s="9" customFormat="1" ht="14.25" x14ac:dyDescent="0.15">
      <c r="A53" s="192" t="s">
        <v>114</v>
      </c>
      <c r="B53" s="45" t="s">
        <v>115</v>
      </c>
      <c r="C53" s="61" t="s">
        <v>82</v>
      </c>
      <c r="D53" s="190">
        <v>1455</v>
      </c>
      <c r="E53" s="190">
        <v>1415</v>
      </c>
      <c r="F53" s="285" t="s">
        <v>38</v>
      </c>
      <c r="H53" s="38" t="str">
        <f t="shared" si="1"/>
        <v>8.2.1</v>
      </c>
      <c r="I53" s="41" t="str">
        <f t="shared" si="2"/>
        <v>в том числе ПЛИТЫ С ОРИЕНТИРОВАННОЙ СТРУЖКОЙ (OSB)</v>
      </c>
      <c r="J53" s="61" t="s">
        <v>82</v>
      </c>
      <c r="K53" s="88" t="str">
        <f>IF(AND(ISNUMBER(D53/D52),D53&gt;D52),"&gt; 6.3 !!","")</f>
        <v/>
      </c>
      <c r="L53" s="89" t="str">
        <f>IF(AND(ISNUMBER(E53/E52),E53&gt;E52),"&gt; 6.3 !!","")</f>
        <v/>
      </c>
    </row>
    <row r="54" spans="1:12" s="9" customFormat="1" ht="14.25" x14ac:dyDescent="0.15">
      <c r="A54" s="192" t="s">
        <v>116</v>
      </c>
      <c r="B54" s="39" t="s">
        <v>117</v>
      </c>
      <c r="C54" s="61" t="s">
        <v>82</v>
      </c>
      <c r="D54" s="190">
        <v>3650</v>
      </c>
      <c r="E54" s="190">
        <v>3581</v>
      </c>
      <c r="F54" s="285" t="s">
        <v>38</v>
      </c>
      <c r="H54" s="38" t="str">
        <f t="shared" si="1"/>
        <v>8.3</v>
      </c>
      <c r="I54" s="39" t="str">
        <f t="shared" si="2"/>
        <v>ДРЕВЕСНОВОЛОКНИСТЫЕ ПЛИТЫ</v>
      </c>
      <c r="J54" s="61" t="s">
        <v>82</v>
      </c>
      <c r="K54" s="94">
        <f>D54-(D55+D56+D57)</f>
        <v>0</v>
      </c>
      <c r="L54" s="94">
        <f>E54-(E55+E56+E57)</f>
        <v>0</v>
      </c>
    </row>
    <row r="55" spans="1:12" s="9" customFormat="1" ht="14.25" x14ac:dyDescent="0.15">
      <c r="A55" s="192" t="s">
        <v>118</v>
      </c>
      <c r="B55" s="41" t="s">
        <v>119</v>
      </c>
      <c r="C55" s="61" t="s">
        <v>82</v>
      </c>
      <c r="D55" s="190">
        <v>400</v>
      </c>
      <c r="E55" s="190">
        <v>370</v>
      </c>
      <c r="F55" s="285" t="s">
        <v>38</v>
      </c>
      <c r="H55" s="38" t="str">
        <f t="shared" si="1"/>
        <v>8.3.1</v>
      </c>
      <c r="I55" s="41" t="str">
        <f t="shared" si="2"/>
        <v xml:space="preserve">ТВЕРДЫЕ ПЛИТЫ </v>
      </c>
      <c r="J55" s="61" t="s">
        <v>82</v>
      </c>
      <c r="K55" s="88"/>
      <c r="L55" s="89"/>
    </row>
    <row r="56" spans="1:12" s="9" customFormat="1" ht="25.5" x14ac:dyDescent="0.15">
      <c r="A56" s="192" t="s">
        <v>120</v>
      </c>
      <c r="B56" s="248" t="s">
        <v>121</v>
      </c>
      <c r="C56" s="61" t="s">
        <v>82</v>
      </c>
      <c r="D56" s="190">
        <v>3250</v>
      </c>
      <c r="E56" s="190">
        <v>3199</v>
      </c>
      <c r="F56" s="285" t="s">
        <v>38</v>
      </c>
      <c r="H56" s="38" t="str">
        <f t="shared" si="1"/>
        <v>8.3.2</v>
      </c>
      <c r="I56" s="248" t="str">
        <f t="shared" si="2"/>
        <v>ДРЕВЕСНОВОЛОКНИСТЫЕ ПЛИТЫ СРЕДНЕЙ/ВЫСОКОЙ ПЛОТНОСТИ (MDF/HDF)</v>
      </c>
      <c r="J56" s="61" t="s">
        <v>82</v>
      </c>
      <c r="K56" s="88"/>
      <c r="L56" s="89"/>
    </row>
    <row r="57" spans="1:12" s="9" customFormat="1" ht="14.25" x14ac:dyDescent="0.15">
      <c r="A57" s="193" t="s">
        <v>122</v>
      </c>
      <c r="B57" s="49" t="s">
        <v>123</v>
      </c>
      <c r="C57" s="61" t="s">
        <v>82</v>
      </c>
      <c r="D57" s="190">
        <v>0</v>
      </c>
      <c r="E57" s="190">
        <v>12</v>
      </c>
      <c r="F57" s="285" t="s">
        <v>38</v>
      </c>
      <c r="H57" s="38" t="str">
        <f t="shared" si="1"/>
        <v>8.3.3</v>
      </c>
      <c r="I57" s="46" t="str">
        <f t="shared" si="2"/>
        <v>ПРОЧИЕ ДРЕВЕСНОВОЛОКНИСТЫЕ ПЛИТЫ</v>
      </c>
      <c r="J57" s="61" t="s">
        <v>82</v>
      </c>
      <c r="K57" s="90"/>
      <c r="L57" s="91"/>
    </row>
    <row r="58" spans="1:12" s="9" customFormat="1" ht="12.75" customHeight="1" x14ac:dyDescent="0.15">
      <c r="A58" s="194" t="s">
        <v>124</v>
      </c>
      <c r="B58" s="178" t="s">
        <v>125</v>
      </c>
      <c r="C58" s="179" t="s">
        <v>79</v>
      </c>
      <c r="D58" s="184">
        <v>8507</v>
      </c>
      <c r="E58" s="184">
        <v>9065</v>
      </c>
      <c r="H58" s="38" t="str">
        <f t="shared" si="1"/>
        <v>9</v>
      </c>
      <c r="I58" s="44" t="str">
        <f t="shared" si="2"/>
        <v>ДРЕВЕСНАЯ МАССА</v>
      </c>
      <c r="J58" s="62" t="s">
        <v>79</v>
      </c>
      <c r="K58" s="86">
        <f>D58-(D59+D60+D64)</f>
        <v>0</v>
      </c>
      <c r="L58" s="86">
        <f>E58-(E59+E60+E64)</f>
        <v>0</v>
      </c>
    </row>
    <row r="59" spans="1:12" s="9" customFormat="1" ht="12.75" customHeight="1" x14ac:dyDescent="0.15">
      <c r="A59" s="195" t="s">
        <v>126</v>
      </c>
      <c r="B59" s="50" t="s">
        <v>127</v>
      </c>
      <c r="C59" s="62" t="s">
        <v>79</v>
      </c>
      <c r="D59" s="190">
        <v>2351</v>
      </c>
      <c r="E59" s="190">
        <v>2399</v>
      </c>
      <c r="F59" s="9" t="s">
        <v>80</v>
      </c>
      <c r="H59" s="38" t="str">
        <f t="shared" si="1"/>
        <v>9.1</v>
      </c>
      <c r="I59" s="39" t="str">
        <f t="shared" si="2"/>
        <v>МЕХАНИЧЕСКАЯ ДРЕВЕСНАЯ МАССА И ПОЛУЦЕЛЛЮЛОЗА</v>
      </c>
      <c r="J59" s="62" t="s">
        <v>79</v>
      </c>
      <c r="K59" s="88"/>
      <c r="L59" s="89"/>
    </row>
    <row r="60" spans="1:12" s="9" customFormat="1" ht="12.75" customHeight="1" x14ac:dyDescent="0.15">
      <c r="A60" s="195" t="s">
        <v>128</v>
      </c>
      <c r="B60" s="39" t="s">
        <v>129</v>
      </c>
      <c r="C60" s="235" t="s">
        <v>79</v>
      </c>
      <c r="D60" s="190">
        <v>5876</v>
      </c>
      <c r="E60" s="190">
        <v>6366</v>
      </c>
      <c r="F60" s="9" t="s">
        <v>80</v>
      </c>
      <c r="H60" s="38" t="str">
        <f t="shared" si="1"/>
        <v>9.2</v>
      </c>
      <c r="I60" s="39" t="str">
        <f t="shared" si="2"/>
        <v>ЦЕЛЛЮЛОЗА</v>
      </c>
      <c r="J60" s="235" t="s">
        <v>79</v>
      </c>
      <c r="K60" s="94">
        <f>D60-(D61+D63)</f>
        <v>0</v>
      </c>
      <c r="L60" s="94">
        <f>E60-(E61+E63)</f>
        <v>0</v>
      </c>
    </row>
    <row r="61" spans="1:12" s="9" customFormat="1" ht="12.75" customHeight="1" x14ac:dyDescent="0.15">
      <c r="A61" s="195" t="s">
        <v>130</v>
      </c>
      <c r="B61" s="41" t="s">
        <v>131</v>
      </c>
      <c r="C61" s="62" t="s">
        <v>79</v>
      </c>
      <c r="D61" s="190">
        <v>5517</v>
      </c>
      <c r="E61" s="190">
        <v>6016</v>
      </c>
      <c r="F61" s="285" t="s">
        <v>38</v>
      </c>
      <c r="H61" s="38" t="str">
        <f t="shared" si="1"/>
        <v>9.2.1</v>
      </c>
      <c r="I61" s="41" t="str">
        <f t="shared" si="2"/>
        <v>СУЛЬФАТНАЯ ЦЕЛЛЮЛОЗА</v>
      </c>
      <c r="J61" s="62" t="s">
        <v>79</v>
      </c>
      <c r="K61" s="88"/>
      <c r="L61" s="89"/>
    </row>
    <row r="62" spans="1:12" s="9" customFormat="1" ht="12.75" customHeight="1" x14ac:dyDescent="0.15">
      <c r="A62" s="195" t="s">
        <v>132</v>
      </c>
      <c r="B62" s="42" t="s">
        <v>133</v>
      </c>
      <c r="C62" s="62" t="s">
        <v>79</v>
      </c>
      <c r="D62" s="190">
        <v>1700</v>
      </c>
      <c r="E62" s="190">
        <v>1700</v>
      </c>
      <c r="F62" s="285" t="s">
        <v>38</v>
      </c>
      <c r="H62" s="38" t="str">
        <f t="shared" si="1"/>
        <v>9.2.1.1</v>
      </c>
      <c r="I62" s="42" t="str">
        <f t="shared" si="2"/>
        <v xml:space="preserve">в том числе БЕЛЕНАЯ </v>
      </c>
      <c r="J62" s="62" t="s">
        <v>79</v>
      </c>
      <c r="K62" s="88"/>
      <c r="L62" s="89"/>
    </row>
    <row r="63" spans="1:12" s="9" customFormat="1" ht="12.75" customHeight="1" x14ac:dyDescent="0.15">
      <c r="A63" s="195" t="s">
        <v>134</v>
      </c>
      <c r="B63" s="49" t="s">
        <v>135</v>
      </c>
      <c r="C63" s="62" t="s">
        <v>79</v>
      </c>
      <c r="D63" s="190">
        <v>359</v>
      </c>
      <c r="E63" s="190">
        <v>350</v>
      </c>
      <c r="F63" s="285" t="s">
        <v>38</v>
      </c>
      <c r="H63" s="38" t="str">
        <f t="shared" si="1"/>
        <v>9.2.2</v>
      </c>
      <c r="I63" s="41" t="str">
        <f t="shared" si="2"/>
        <v>СУЛЬФИТНАЯ ЦЕЛЛЮЛОЗА</v>
      </c>
      <c r="J63" s="62" t="s">
        <v>79</v>
      </c>
      <c r="K63" s="88"/>
      <c r="L63" s="89"/>
    </row>
    <row r="64" spans="1:12" s="9" customFormat="1" ht="12.75" customHeight="1" x14ac:dyDescent="0.15">
      <c r="A64" s="193" t="s">
        <v>136</v>
      </c>
      <c r="B64" s="39" t="s">
        <v>137</v>
      </c>
      <c r="C64" s="62" t="s">
        <v>79</v>
      </c>
      <c r="D64" s="190">
        <v>280</v>
      </c>
      <c r="E64" s="190">
        <v>300</v>
      </c>
      <c r="F64" s="285" t="s">
        <v>38</v>
      </c>
      <c r="H64" s="38" t="str">
        <f t="shared" si="1"/>
        <v>9.3</v>
      </c>
      <c r="I64" s="39" t="str">
        <f t="shared" si="2"/>
        <v>ЦЕЛЛЮЛОЗА ДЛЯ ХИМИЧЕСКОЙ ПЕРЕРАБОТКИ</v>
      </c>
      <c r="J64" s="62" t="s">
        <v>79</v>
      </c>
      <c r="K64" s="90"/>
      <c r="L64" s="91"/>
    </row>
    <row r="65" spans="1:12" s="9" customFormat="1" ht="12.75" customHeight="1" x14ac:dyDescent="0.15">
      <c r="A65" s="194" t="s">
        <v>138</v>
      </c>
      <c r="B65" s="178" t="s">
        <v>139</v>
      </c>
      <c r="C65" s="179" t="s">
        <v>79</v>
      </c>
      <c r="D65" s="184">
        <v>200</v>
      </c>
      <c r="E65" s="184">
        <v>200</v>
      </c>
      <c r="F65" s="285" t="s">
        <v>38</v>
      </c>
      <c r="H65" s="38" t="str">
        <f t="shared" si="1"/>
        <v>10</v>
      </c>
      <c r="I65" s="44" t="str">
        <f t="shared" si="2"/>
        <v>ПРОЧИЕ ВИДЫ МАССЫ</v>
      </c>
      <c r="J65" s="62" t="s">
        <v>79</v>
      </c>
      <c r="K65" s="86">
        <f>D65-(D66+D67)</f>
        <v>0</v>
      </c>
      <c r="L65" s="87">
        <f>E65-(E66+E67)</f>
        <v>0</v>
      </c>
    </row>
    <row r="66" spans="1:12" s="9" customFormat="1" ht="12.75" customHeight="1" x14ac:dyDescent="0.15">
      <c r="A66" s="192" t="s">
        <v>140</v>
      </c>
      <c r="B66" s="47" t="s">
        <v>141</v>
      </c>
      <c r="C66" s="62" t="s">
        <v>79</v>
      </c>
      <c r="D66" s="190">
        <v>100</v>
      </c>
      <c r="E66" s="190">
        <v>100</v>
      </c>
      <c r="F66" s="285" t="s">
        <v>38</v>
      </c>
      <c r="H66" s="38" t="str">
        <f t="shared" si="1"/>
        <v>10.1</v>
      </c>
      <c r="I66" s="47" t="str">
        <f t="shared" si="2"/>
        <v>МАССА ИЗ НЕДРЕВЕСНОГО ВОЛОКНА</v>
      </c>
      <c r="J66" s="62" t="s">
        <v>79</v>
      </c>
      <c r="K66" s="88"/>
      <c r="L66" s="89"/>
    </row>
    <row r="67" spans="1:12" s="9" customFormat="1" ht="12.75" customHeight="1" x14ac:dyDescent="0.15">
      <c r="A67" s="192" t="s">
        <v>142</v>
      </c>
      <c r="B67" s="48" t="s">
        <v>143</v>
      </c>
      <c r="C67" s="62" t="s">
        <v>79</v>
      </c>
      <c r="D67" s="190">
        <v>100</v>
      </c>
      <c r="E67" s="190">
        <v>100</v>
      </c>
      <c r="F67" s="285" t="s">
        <v>38</v>
      </c>
      <c r="H67" s="38" t="str">
        <f t="shared" si="1"/>
        <v>10.2</v>
      </c>
      <c r="I67" s="302" t="str">
        <f t="shared" si="2"/>
        <v>МАССА ИЗ РЕКУПЕРИРОВАННОГО ВОЛОКНА</v>
      </c>
      <c r="J67" s="62" t="s">
        <v>79</v>
      </c>
      <c r="K67" s="90"/>
      <c r="L67" s="91"/>
    </row>
    <row r="68" spans="1:12" s="9" customFormat="1" ht="12.75" customHeight="1" x14ac:dyDescent="0.15">
      <c r="A68" s="182" t="s">
        <v>144</v>
      </c>
      <c r="B68" s="178" t="s">
        <v>145</v>
      </c>
      <c r="C68" s="179" t="s">
        <v>79</v>
      </c>
      <c r="D68" s="184" t="s">
        <v>88</v>
      </c>
      <c r="E68" s="184" t="s">
        <v>88</v>
      </c>
      <c r="H68" s="38" t="str">
        <f t="shared" si="1"/>
        <v>11</v>
      </c>
      <c r="I68" s="303" t="str">
        <f t="shared" si="2"/>
        <v>РЕКУПЕРИРОВАННАЯ БУМАГА (МАКУЛАТУРА)</v>
      </c>
      <c r="J68" s="62" t="s">
        <v>79</v>
      </c>
      <c r="K68" s="98"/>
      <c r="L68" s="99"/>
    </row>
    <row r="69" spans="1:12" s="9" customFormat="1" ht="12.75" customHeight="1" x14ac:dyDescent="0.15">
      <c r="A69" s="194" t="s">
        <v>146</v>
      </c>
      <c r="B69" s="178" t="s">
        <v>147</v>
      </c>
      <c r="C69" s="179" t="s">
        <v>79</v>
      </c>
      <c r="D69" s="184">
        <v>9150</v>
      </c>
      <c r="E69" s="184">
        <v>9527</v>
      </c>
      <c r="F69" s="9" t="s">
        <v>80</v>
      </c>
      <c r="H69" s="38" t="str">
        <f t="shared" si="1"/>
        <v>12</v>
      </c>
      <c r="I69" s="44" t="str">
        <f t="shared" si="2"/>
        <v>БУМАГА И КАРТОН</v>
      </c>
      <c r="J69" s="62" t="s">
        <v>79</v>
      </c>
      <c r="K69" s="86" t="e">
        <f>D69-(D70+D75+D76+D81)</f>
        <v>#VALUE!</v>
      </c>
      <c r="L69" s="86" t="e">
        <f>E69-(E70+E75+E76+E81)</f>
        <v>#VALUE!</v>
      </c>
    </row>
    <row r="70" spans="1:12" s="9" customFormat="1" ht="12.75" customHeight="1" x14ac:dyDescent="0.15">
      <c r="A70" s="195" t="s">
        <v>148</v>
      </c>
      <c r="B70" s="39" t="s">
        <v>149</v>
      </c>
      <c r="C70" s="235" t="s">
        <v>79</v>
      </c>
      <c r="D70" s="190" t="s">
        <v>88</v>
      </c>
      <c r="E70" s="190" t="s">
        <v>88</v>
      </c>
      <c r="H70" s="38" t="str">
        <f t="shared" si="1"/>
        <v>12.1</v>
      </c>
      <c r="I70" s="39" t="str">
        <f t="shared" si="2"/>
        <v>ПОЛИГРАФИЧЕСКАЯ БУМАГА</v>
      </c>
      <c r="J70" s="235" t="s">
        <v>79</v>
      </c>
      <c r="K70" s="94" t="e">
        <f>D70-(D71+D72+D73+D74)</f>
        <v>#VALUE!</v>
      </c>
      <c r="L70" s="95" t="e">
        <f>E70-(E71+E72+E73+E74)</f>
        <v>#VALUE!</v>
      </c>
    </row>
    <row r="71" spans="1:12" s="9" customFormat="1" ht="12.75" customHeight="1" x14ac:dyDescent="0.15">
      <c r="A71" s="195" t="s">
        <v>150</v>
      </c>
      <c r="B71" s="41" t="s">
        <v>151</v>
      </c>
      <c r="C71" s="235" t="s">
        <v>79</v>
      </c>
      <c r="D71" s="190">
        <v>1516.4</v>
      </c>
      <c r="E71" s="190">
        <v>1314</v>
      </c>
      <c r="F71" s="9" t="s">
        <v>80</v>
      </c>
      <c r="H71" s="38" t="str">
        <f t="shared" si="1"/>
        <v>12.1.1</v>
      </c>
      <c r="I71" s="41" t="str">
        <f t="shared" si="2"/>
        <v>ГАЗЕТНАЯ БУМАГА</v>
      </c>
      <c r="J71" s="235" t="s">
        <v>79</v>
      </c>
      <c r="K71" s="88"/>
      <c r="L71" s="89"/>
    </row>
    <row r="72" spans="1:12" s="9" customFormat="1" ht="12.75" customHeight="1" x14ac:dyDescent="0.15">
      <c r="A72" s="195" t="s">
        <v>152</v>
      </c>
      <c r="B72" s="41" t="s">
        <v>153</v>
      </c>
      <c r="C72" s="235" t="s">
        <v>79</v>
      </c>
      <c r="D72" s="190" t="s">
        <v>88</v>
      </c>
      <c r="E72" s="190" t="s">
        <v>88</v>
      </c>
      <c r="H72" s="38" t="str">
        <f t="shared" si="1"/>
        <v>12.1.2</v>
      </c>
      <c r="I72" s="41" t="str">
        <f t="shared" si="2"/>
        <v>НЕМЕЛОВАННАЯ БУМАГА С СОДЕРЖАНИЕМ ДРЕВЕСНОЙ МАССЫ</v>
      </c>
      <c r="J72" s="235" t="s">
        <v>79</v>
      </c>
      <c r="K72" s="88"/>
      <c r="L72" s="89"/>
    </row>
    <row r="73" spans="1:12" s="9" customFormat="1" ht="12.75" customHeight="1" x14ac:dyDescent="0.15">
      <c r="A73" s="195" t="s">
        <v>154</v>
      </c>
      <c r="B73" s="41" t="s">
        <v>155</v>
      </c>
      <c r="C73" s="235" t="s">
        <v>79</v>
      </c>
      <c r="D73" s="190" t="s">
        <v>88</v>
      </c>
      <c r="E73" s="190" t="s">
        <v>88</v>
      </c>
      <c r="H73" s="38" t="str">
        <f t="shared" si="1"/>
        <v>12.1.3</v>
      </c>
      <c r="I73" s="41" t="str">
        <f t="shared" si="2"/>
        <v>НЕМЕЛОВАННАЯ БУМАГА БЕЗ СОДЕРЖАНИЯ ДРЕВЕСНОЙ МАССЫ</v>
      </c>
      <c r="J73" s="235" t="s">
        <v>79</v>
      </c>
      <c r="K73" s="88"/>
      <c r="L73" s="89"/>
    </row>
    <row r="74" spans="1:12" s="9" customFormat="1" ht="12.75" customHeight="1" x14ac:dyDescent="0.15">
      <c r="A74" s="195" t="s">
        <v>156</v>
      </c>
      <c r="B74" s="49" t="s">
        <v>157</v>
      </c>
      <c r="C74" s="235" t="s">
        <v>79</v>
      </c>
      <c r="D74" s="190" t="s">
        <v>88</v>
      </c>
      <c r="E74" s="190" t="s">
        <v>88</v>
      </c>
      <c r="H74" s="38" t="str">
        <f t="shared" si="1"/>
        <v>12.1.4</v>
      </c>
      <c r="I74" s="41" t="str">
        <f t="shared" si="2"/>
        <v>МЕЛОВАННАЯ БУМАГА</v>
      </c>
      <c r="J74" s="235" t="s">
        <v>79</v>
      </c>
      <c r="K74" s="88"/>
      <c r="L74" s="89"/>
    </row>
    <row r="75" spans="1:12" s="9" customFormat="1" ht="12.75" customHeight="1" x14ac:dyDescent="0.15">
      <c r="A75" s="195">
        <v>12.2</v>
      </c>
      <c r="B75" s="50" t="s">
        <v>158</v>
      </c>
      <c r="C75" s="235" t="s">
        <v>79</v>
      </c>
      <c r="D75" s="190" t="s">
        <v>88</v>
      </c>
      <c r="E75" s="190" t="s">
        <v>88</v>
      </c>
      <c r="H75" s="38">
        <f t="shared" si="1"/>
        <v>12.2</v>
      </c>
      <c r="I75" s="39" t="str">
        <f t="shared" si="2"/>
        <v>БЫТОВАЯ И ГИГИЕНИЧЕСКАЯ БУМАГА</v>
      </c>
      <c r="J75" s="235" t="s">
        <v>79</v>
      </c>
      <c r="K75" s="88"/>
      <c r="L75" s="89"/>
    </row>
    <row r="76" spans="1:12" s="9" customFormat="1" ht="12.75" customHeight="1" x14ac:dyDescent="0.15">
      <c r="A76" s="195">
        <v>12.3</v>
      </c>
      <c r="B76" s="39" t="s">
        <v>159</v>
      </c>
      <c r="C76" s="235" t="s">
        <v>79</v>
      </c>
      <c r="D76" s="190" t="s">
        <v>88</v>
      </c>
      <c r="E76" s="190" t="s">
        <v>88</v>
      </c>
      <c r="H76" s="38">
        <f t="shared" si="1"/>
        <v>12.3</v>
      </c>
      <c r="I76" s="39" t="str">
        <f t="shared" si="2"/>
        <v>УПАКОВОЧНЫЕ МАТЕРИАЛЫ</v>
      </c>
      <c r="J76" s="235" t="s">
        <v>79</v>
      </c>
      <c r="K76" s="94" t="e">
        <f>D76-(D77+D78+D79+D80)</f>
        <v>#VALUE!</v>
      </c>
      <c r="L76" s="94" t="e">
        <f>E76-(E77+E78+E79+E80)</f>
        <v>#VALUE!</v>
      </c>
    </row>
    <row r="77" spans="1:12" s="9" customFormat="1" ht="12.75" customHeight="1" x14ac:dyDescent="0.15">
      <c r="A77" s="195" t="s">
        <v>160</v>
      </c>
      <c r="B77" s="41" t="s">
        <v>161</v>
      </c>
      <c r="C77" s="235" t="s">
        <v>79</v>
      </c>
      <c r="D77" s="190" t="s">
        <v>88</v>
      </c>
      <c r="E77" s="190" t="s">
        <v>88</v>
      </c>
      <c r="H77" s="38" t="str">
        <f t="shared" si="1"/>
        <v>12.3.1</v>
      </c>
      <c r="I77" s="41" t="str">
        <f t="shared" si="2"/>
        <v>КАРТОНАЖНЫЕ МАТЕРИАЛЫ</v>
      </c>
      <c r="J77" s="235" t="s">
        <v>79</v>
      </c>
      <c r="K77" s="88"/>
      <c r="L77" s="89"/>
    </row>
    <row r="78" spans="1:12" s="9" customFormat="1" ht="12.75" customHeight="1" x14ac:dyDescent="0.15">
      <c r="A78" s="195" t="s">
        <v>162</v>
      </c>
      <c r="B78" s="41" t="s">
        <v>163</v>
      </c>
      <c r="C78" s="235" t="s">
        <v>79</v>
      </c>
      <c r="D78" s="190" t="s">
        <v>88</v>
      </c>
      <c r="E78" s="190" t="s">
        <v>88</v>
      </c>
      <c r="H78" s="38" t="str">
        <f t="shared" si="1"/>
        <v>12.3.2</v>
      </c>
      <c r="I78" s="41" t="str">
        <f>B78</f>
        <v>КОРОБОЧНЫЙ КАРТОН</v>
      </c>
      <c r="J78" s="235" t="s">
        <v>79</v>
      </c>
      <c r="K78" s="88"/>
      <c r="L78" s="89"/>
    </row>
    <row r="79" spans="1:12" s="9" customFormat="1" ht="12.75" customHeight="1" x14ac:dyDescent="0.15">
      <c r="A79" s="195" t="s">
        <v>164</v>
      </c>
      <c r="B79" s="41" t="s">
        <v>165</v>
      </c>
      <c r="C79" s="235" t="s">
        <v>79</v>
      </c>
      <c r="D79" s="190" t="s">
        <v>88</v>
      </c>
      <c r="E79" s="190" t="s">
        <v>88</v>
      </c>
      <c r="H79" s="38" t="str">
        <f>A79</f>
        <v>12.3.3</v>
      </c>
      <c r="I79" s="41" t="str">
        <f>B79</f>
        <v>ОБЕРТОЧНАЯ БУМАГА</v>
      </c>
      <c r="J79" s="235" t="s">
        <v>79</v>
      </c>
      <c r="K79" s="88"/>
      <c r="L79" s="89"/>
    </row>
    <row r="80" spans="1:12" s="9" customFormat="1" ht="25.5" x14ac:dyDescent="0.15">
      <c r="A80" s="195" t="s">
        <v>166</v>
      </c>
      <c r="B80" s="237" t="s">
        <v>167</v>
      </c>
      <c r="C80" s="235" t="s">
        <v>79</v>
      </c>
      <c r="D80" s="190" t="s">
        <v>88</v>
      </c>
      <c r="E80" s="190" t="s">
        <v>88</v>
      </c>
      <c r="H80" s="38" t="str">
        <f>A80</f>
        <v>12.3.4</v>
      </c>
      <c r="I80" s="248" t="str">
        <f>B80</f>
        <v>ПРОЧИЕ СОРТА БУМАГИ, ИСПОЛЬЗУЕМЫЕ ГЛАВНЫМ ОБРАЗОМ ДЛЯ УПАКОВКИ</v>
      </c>
      <c r="J80" s="235" t="s">
        <v>79</v>
      </c>
      <c r="K80" s="88"/>
      <c r="L80" s="89"/>
    </row>
    <row r="81" spans="1:17" s="9" customFormat="1" ht="13.5" thickBot="1" x14ac:dyDescent="0.2">
      <c r="A81" s="196">
        <v>12.4</v>
      </c>
      <c r="B81" s="236" t="s">
        <v>168</v>
      </c>
      <c r="C81" s="255" t="s">
        <v>79</v>
      </c>
      <c r="D81" s="290" t="s">
        <v>88</v>
      </c>
      <c r="E81" s="290" t="s">
        <v>88</v>
      </c>
      <c r="H81" s="100">
        <f>A81</f>
        <v>12.4</v>
      </c>
      <c r="I81" s="236" t="str">
        <f>B81</f>
        <v>ПРОЧИЕ СОРТА БУМАГИ И КАРТОНА (НЕ ВКЛЮЧЕННЫЕ В ДРУГИЕ КАТЕГОРИИ)</v>
      </c>
      <c r="J81" s="255" t="s">
        <v>79</v>
      </c>
      <c r="K81" s="90"/>
      <c r="L81" s="91"/>
    </row>
    <row r="82" spans="1:17" s="9" customFormat="1" ht="13.15" customHeight="1" x14ac:dyDescent="0.15">
      <c r="A82" s="115"/>
      <c r="B82" s="115" t="s">
        <v>169</v>
      </c>
      <c r="C82" s="115"/>
      <c r="D82" s="304"/>
      <c r="E82" s="17"/>
      <c r="H82" s="15" t="s">
        <v>0</v>
      </c>
      <c r="I82" s="115"/>
    </row>
    <row r="83" spans="1:17" s="9" customFormat="1" ht="12.75" customHeight="1" x14ac:dyDescent="0.15">
      <c r="A83" s="115"/>
      <c r="B83" s="115" t="s">
        <v>170</v>
      </c>
      <c r="C83" s="115"/>
      <c r="D83" s="304"/>
      <c r="E83" s="17"/>
      <c r="H83" s="15" t="s">
        <v>0</v>
      </c>
    </row>
    <row r="84" spans="1:17" ht="12.75" customHeight="1" x14ac:dyDescent="0.2">
      <c r="A84" s="6"/>
      <c r="B84" s="115" t="s">
        <v>171</v>
      </c>
      <c r="H84" s="15" t="s">
        <v>0</v>
      </c>
      <c r="Q84" s="9"/>
    </row>
    <row r="85" spans="1:17" ht="12.75" customHeight="1" x14ac:dyDescent="0.2">
      <c r="A85" s="6"/>
      <c r="H85" s="15" t="s">
        <v>0</v>
      </c>
    </row>
    <row r="86" spans="1:17" ht="12.75" customHeight="1" x14ac:dyDescent="0.2">
      <c r="A86" s="6"/>
      <c r="H86" s="15" t="s">
        <v>0</v>
      </c>
    </row>
    <row r="87" spans="1:17" ht="12.75" customHeight="1" x14ac:dyDescent="0.2">
      <c r="A87" s="6"/>
    </row>
    <row r="88" spans="1:17" ht="12.75" customHeight="1" x14ac:dyDescent="0.2">
      <c r="A88" s="6"/>
    </row>
    <row r="89" spans="1:17" ht="12.75" customHeight="1" x14ac:dyDescent="0.2">
      <c r="A89" s="6"/>
    </row>
    <row r="90" spans="1:17" ht="12.75" customHeight="1" x14ac:dyDescent="0.2">
      <c r="A90" s="6"/>
    </row>
    <row r="91" spans="1:17" ht="12.75" customHeight="1" x14ac:dyDescent="0.2">
      <c r="A91" s="6"/>
    </row>
    <row r="92" spans="1:17" ht="12.75" customHeight="1" x14ac:dyDescent="0.2">
      <c r="A92" s="6"/>
    </row>
    <row r="93" spans="1:17" ht="12.75" customHeight="1" x14ac:dyDescent="0.2">
      <c r="A93" s="6"/>
    </row>
    <row r="94" spans="1:17" ht="12.75" customHeight="1" x14ac:dyDescent="0.2">
      <c r="A94" s="6"/>
    </row>
    <row r="95" spans="1:17" ht="12.75" customHeight="1" x14ac:dyDescent="0.2">
      <c r="A95" s="6"/>
    </row>
    <row r="96" spans="1:17" ht="12.75" customHeight="1" x14ac:dyDescent="0.2">
      <c r="A96" s="6"/>
    </row>
    <row r="97" spans="1:38" ht="12.75" customHeight="1" x14ac:dyDescent="0.2">
      <c r="A97" s="6"/>
    </row>
    <row r="98" spans="1:38" ht="12.75" customHeight="1" x14ac:dyDescent="0.2">
      <c r="A98" s="6"/>
    </row>
    <row r="99" spans="1:38" ht="12.75" customHeight="1" x14ac:dyDescent="0.2">
      <c r="A99" s="6"/>
    </row>
    <row r="100" spans="1:38" ht="12.75" customHeight="1" x14ac:dyDescent="0.2">
      <c r="A100" s="6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8" t="s">
        <v>0</v>
      </c>
      <c r="AJ107" s="8" t="s">
        <v>0</v>
      </c>
      <c r="AK107" s="8" t="s">
        <v>0</v>
      </c>
      <c r="AL107" s="8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5">
    <mergeCell ref="W8:Y9"/>
    <mergeCell ref="Q11:Q12"/>
    <mergeCell ref="K7:L8"/>
    <mergeCell ref="C3:E3"/>
    <mergeCell ref="C5:E5"/>
    <mergeCell ref="I7:I8"/>
    <mergeCell ref="A12:E12"/>
    <mergeCell ref="I30:L30"/>
    <mergeCell ref="I12:L12"/>
    <mergeCell ref="A30:E30"/>
    <mergeCell ref="C10:C11"/>
    <mergeCell ref="A5:B6"/>
    <mergeCell ref="A7:B7"/>
    <mergeCell ref="A8:B8"/>
    <mergeCell ref="C8:D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57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T101"/>
  <sheetViews>
    <sheetView showGridLines="0" tabSelected="1" zoomScale="70" zoomScaleNormal="70" zoomScaleSheetLayoutView="160" workbookViewId="0">
      <selection activeCell="A2" sqref="A2:K68"/>
    </sheetView>
  </sheetViews>
  <sheetFormatPr defaultColWidth="9.625" defaultRowHeight="12.75" customHeight="1" x14ac:dyDescent="0.2"/>
  <cols>
    <col min="1" max="1" width="8.25" style="5" customWidth="1"/>
    <col min="2" max="2" width="74.625" style="6" customWidth="1"/>
    <col min="3" max="3" width="13.375" style="244" customWidth="1"/>
    <col min="4" max="11" width="16" style="6" customWidth="1"/>
    <col min="12" max="12" width="9.625" style="10"/>
    <col min="13" max="13" width="9.625" style="10" customWidth="1"/>
    <col min="14" max="14" width="9.375" style="6" customWidth="1"/>
    <col min="15" max="15" width="75.25" style="6" customWidth="1"/>
    <col min="16" max="16" width="12.75" style="6" customWidth="1"/>
    <col min="17" max="26" width="10.75" style="6" customWidth="1"/>
    <col min="27" max="27" width="74.375" style="6" customWidth="1"/>
    <col min="28" max="28" width="13" style="6" customWidth="1"/>
    <col min="29" max="29" width="14.375" style="6" customWidth="1"/>
    <col min="30" max="30" width="12.875" style="6" customWidth="1"/>
    <col min="31" max="31" width="12.625" style="6" customWidth="1"/>
    <col min="32" max="32" width="10.875" style="6" customWidth="1"/>
    <col min="33" max="33" width="12.625" style="6" customWidth="1"/>
    <col min="34" max="34" width="1.625" style="6" customWidth="1"/>
    <col min="35" max="35" width="12.625" style="6" customWidth="1"/>
    <col min="36" max="36" width="1.625" style="6" customWidth="1"/>
    <col min="37" max="37" width="12.625" style="6" customWidth="1"/>
    <col min="38" max="38" width="1.625" style="6" customWidth="1"/>
    <col min="39" max="39" width="12.625" style="6" customWidth="1"/>
    <col min="40" max="40" width="1.625" style="6" customWidth="1"/>
    <col min="41" max="41" width="12.625" style="6" customWidth="1"/>
    <col min="42" max="42" width="1.625" style="6" customWidth="1"/>
    <col min="43" max="43" width="12.625" style="6" customWidth="1"/>
    <col min="44" max="44" width="1.625" style="6" customWidth="1"/>
    <col min="45" max="45" width="12.625" style="6" customWidth="1"/>
    <col min="46" max="46" width="1.625" style="6" customWidth="1"/>
    <col min="47" max="16384" width="9.625" style="6"/>
  </cols>
  <sheetData>
    <row r="1" spans="1:2594" s="34" customFormat="1" ht="4.5" customHeight="1" thickBot="1" x14ac:dyDescent="0.25">
      <c r="A1" s="256"/>
      <c r="B1" s="257"/>
      <c r="C1" s="258"/>
      <c r="D1" s="257"/>
      <c r="E1" s="257"/>
      <c r="F1" s="257"/>
      <c r="G1" s="257"/>
      <c r="H1" s="257"/>
      <c r="I1" s="257"/>
      <c r="J1" s="257"/>
      <c r="K1" s="259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594" ht="15" customHeight="1" thickTop="1" x14ac:dyDescent="0.25">
      <c r="A2" s="260"/>
      <c r="B2" s="76"/>
      <c r="C2" s="357" t="s">
        <v>172</v>
      </c>
      <c r="D2" s="357"/>
      <c r="E2" s="357"/>
      <c r="F2" s="358"/>
      <c r="G2" s="217" t="s">
        <v>1</v>
      </c>
      <c r="H2" s="353" t="s">
        <v>2</v>
      </c>
      <c r="I2" s="353"/>
      <c r="J2" s="217" t="s">
        <v>173</v>
      </c>
      <c r="K2" s="305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594" ht="15" customHeight="1" x14ac:dyDescent="0.25">
      <c r="A3" s="12"/>
      <c r="B3" s="10"/>
      <c r="C3" s="359"/>
      <c r="D3" s="359"/>
      <c r="E3" s="359"/>
      <c r="F3" s="360"/>
      <c r="G3" s="218" t="s">
        <v>174</v>
      </c>
      <c r="H3" s="306"/>
      <c r="I3" s="307"/>
      <c r="J3" s="307"/>
      <c r="K3" s="30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594" ht="17.100000000000001" customHeight="1" x14ac:dyDescent="0.25">
      <c r="A4" s="12"/>
      <c r="B4" s="10"/>
      <c r="C4" s="361" t="s">
        <v>11</v>
      </c>
      <c r="D4" s="361"/>
      <c r="E4" s="361"/>
      <c r="F4" s="331"/>
      <c r="G4" s="218" t="s">
        <v>5</v>
      </c>
      <c r="H4" s="307"/>
      <c r="I4" s="307"/>
      <c r="J4" s="307"/>
      <c r="K4" s="308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344" t="s">
        <v>175</v>
      </c>
      <c r="AA4" s="344"/>
      <c r="AB4" s="344"/>
    </row>
    <row r="5" spans="1:2594" ht="17.100000000000001" customHeight="1" x14ac:dyDescent="0.45">
      <c r="A5" s="12"/>
      <c r="B5" s="55" t="s">
        <v>0</v>
      </c>
      <c r="C5" s="362" t="s">
        <v>176</v>
      </c>
      <c r="D5" s="362"/>
      <c r="E5" s="362"/>
      <c r="F5" s="363"/>
      <c r="G5" s="218" t="s">
        <v>12</v>
      </c>
      <c r="H5" s="307"/>
      <c r="I5" s="309"/>
      <c r="J5" s="310" t="s">
        <v>13</v>
      </c>
      <c r="K5" s="308"/>
      <c r="N5" s="10"/>
      <c r="O5" s="311" t="s">
        <v>14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344"/>
      <c r="AA5" s="344"/>
      <c r="AB5" s="344"/>
    </row>
    <row r="6" spans="1:2594" ht="17.100000000000001" customHeight="1" thickBot="1" x14ac:dyDescent="0.4">
      <c r="A6" s="12"/>
      <c r="B6" s="102"/>
      <c r="C6" s="101"/>
      <c r="D6" s="103"/>
      <c r="E6" s="103"/>
      <c r="F6" s="10"/>
      <c r="G6" s="218" t="s">
        <v>17</v>
      </c>
      <c r="H6" s="307"/>
      <c r="I6" s="307"/>
      <c r="J6" s="307"/>
      <c r="K6" s="308"/>
      <c r="N6" s="10"/>
      <c r="O6" s="10"/>
      <c r="P6" s="10"/>
      <c r="Q6" s="10"/>
      <c r="R6" s="10"/>
      <c r="S6" s="10"/>
      <c r="T6" s="107" t="str">
        <f>G2</f>
        <v>Страна:</v>
      </c>
      <c r="U6" s="364" t="str">
        <f>H2</f>
        <v>Russia</v>
      </c>
      <c r="V6" s="364"/>
      <c r="W6" s="364"/>
      <c r="X6" s="364"/>
      <c r="Y6" s="123"/>
      <c r="Z6" s="123"/>
      <c r="AA6" s="123"/>
      <c r="AC6" s="142" t="str">
        <f>G2</f>
        <v>Страна:</v>
      </c>
      <c r="AD6" s="122" t="str">
        <f>H2</f>
        <v>Russia</v>
      </c>
    </row>
    <row r="7" spans="1:2594" ht="16.5" customHeight="1" x14ac:dyDescent="0.3">
      <c r="A7" s="51"/>
      <c r="B7" s="367" t="s">
        <v>177</v>
      </c>
      <c r="C7" s="367"/>
      <c r="D7" s="367"/>
      <c r="E7" s="145" t="s">
        <v>178</v>
      </c>
      <c r="F7" s="116" t="s">
        <v>0</v>
      </c>
      <c r="G7" s="63" t="s">
        <v>0</v>
      </c>
      <c r="H7" s="104"/>
      <c r="I7" s="104"/>
      <c r="J7" s="105"/>
      <c r="K7" s="261"/>
      <c r="N7" s="220"/>
      <c r="O7" s="221" t="s">
        <v>176</v>
      </c>
      <c r="P7" s="222"/>
      <c r="Q7" s="365" t="s">
        <v>15</v>
      </c>
      <c r="R7" s="365"/>
      <c r="S7" s="365"/>
      <c r="T7" s="365"/>
      <c r="U7" s="365"/>
      <c r="V7" s="365"/>
      <c r="W7" s="365"/>
      <c r="X7" s="366"/>
      <c r="Y7" s="120"/>
      <c r="Z7" s="126"/>
      <c r="AA7" s="117"/>
      <c r="AB7" s="127"/>
      <c r="AC7" s="128"/>
      <c r="AD7" s="129"/>
    </row>
    <row r="8" spans="1:2594" s="7" customFormat="1" ht="13.5" customHeight="1" x14ac:dyDescent="0.25">
      <c r="A8" s="262" t="s">
        <v>19</v>
      </c>
      <c r="B8" s="312" t="s">
        <v>0</v>
      </c>
      <c r="C8" s="56" t="s">
        <v>21</v>
      </c>
      <c r="D8" s="348" t="s">
        <v>179</v>
      </c>
      <c r="E8" s="349"/>
      <c r="F8" s="350"/>
      <c r="G8" s="351"/>
      <c r="H8" s="350" t="s">
        <v>180</v>
      </c>
      <c r="I8" s="350"/>
      <c r="J8" s="350"/>
      <c r="K8" s="354"/>
      <c r="L8" s="313"/>
      <c r="M8" s="313"/>
      <c r="N8" s="57" t="str">
        <f>A8</f>
        <v>Код</v>
      </c>
      <c r="O8" s="37"/>
      <c r="P8" s="58"/>
      <c r="Q8" s="349" t="str">
        <f>D8</f>
        <v>ИМПОРТ</v>
      </c>
      <c r="R8" s="349"/>
      <c r="S8" s="349"/>
      <c r="T8" s="351"/>
      <c r="U8" s="350" t="str">
        <f>H8</f>
        <v>ЭКСПОРТ</v>
      </c>
      <c r="V8" s="350" t="s">
        <v>0</v>
      </c>
      <c r="W8" s="350" t="s">
        <v>0</v>
      </c>
      <c r="X8" s="351" t="s">
        <v>0</v>
      </c>
      <c r="Y8" s="118"/>
      <c r="Z8" s="246" t="str">
        <f>A8</f>
        <v>Код</v>
      </c>
      <c r="AA8" s="118"/>
      <c r="AB8" s="130" t="s">
        <v>0</v>
      </c>
      <c r="AC8" s="355" t="s">
        <v>181</v>
      </c>
      <c r="AD8" s="356"/>
      <c r="AE8" s="7" t="s">
        <v>0</v>
      </c>
    </row>
    <row r="9" spans="1:2594" ht="11.25" customHeight="1" x14ac:dyDescent="0.25">
      <c r="A9" s="262" t="s">
        <v>24</v>
      </c>
      <c r="B9" s="25" t="s">
        <v>20</v>
      </c>
      <c r="C9" s="57" t="s">
        <v>182</v>
      </c>
      <c r="D9" s="347">
        <v>2019</v>
      </c>
      <c r="E9" s="346"/>
      <c r="F9" s="347">
        <f>D9+1</f>
        <v>2020</v>
      </c>
      <c r="G9" s="346"/>
      <c r="H9" s="345">
        <f>D9</f>
        <v>2019</v>
      </c>
      <c r="I9" s="346"/>
      <c r="J9" s="347">
        <f>F9</f>
        <v>2020</v>
      </c>
      <c r="K9" s="352"/>
      <c r="N9" s="223" t="str">
        <f>A9</f>
        <v>товара</v>
      </c>
      <c r="O9" s="37"/>
      <c r="P9" s="60"/>
      <c r="Q9" s="345">
        <f>D9</f>
        <v>2019</v>
      </c>
      <c r="R9" s="346" t="s">
        <v>0</v>
      </c>
      <c r="S9" s="347">
        <f>F9</f>
        <v>2020</v>
      </c>
      <c r="T9" s="346" t="s">
        <v>0</v>
      </c>
      <c r="U9" s="345">
        <f>H9</f>
        <v>2019</v>
      </c>
      <c r="V9" s="346" t="s">
        <v>0</v>
      </c>
      <c r="W9" s="347">
        <f>J9</f>
        <v>2020</v>
      </c>
      <c r="X9" s="346" t="s">
        <v>0</v>
      </c>
      <c r="Y9" s="59"/>
      <c r="Z9" s="247" t="str">
        <f>A9</f>
        <v>товара</v>
      </c>
      <c r="AA9" s="59"/>
      <c r="AB9" s="130" t="s">
        <v>0</v>
      </c>
      <c r="AC9" s="219">
        <f>H9</f>
        <v>2019</v>
      </c>
      <c r="AD9" s="252">
        <f>F9</f>
        <v>2020</v>
      </c>
      <c r="AE9" s="6" t="s">
        <v>0</v>
      </c>
    </row>
    <row r="10" spans="1:2594" ht="14.25" customHeight="1" x14ac:dyDescent="0.2">
      <c r="A10" s="263" t="s">
        <v>0</v>
      </c>
      <c r="B10" s="314"/>
      <c r="C10" s="30" t="s">
        <v>0</v>
      </c>
      <c r="D10" s="75" t="s">
        <v>25</v>
      </c>
      <c r="E10" s="75" t="s">
        <v>183</v>
      </c>
      <c r="F10" s="75" t="s">
        <v>25</v>
      </c>
      <c r="G10" s="75" t="s">
        <v>183</v>
      </c>
      <c r="H10" s="75" t="s">
        <v>25</v>
      </c>
      <c r="I10" s="75" t="s">
        <v>183</v>
      </c>
      <c r="J10" s="75" t="s">
        <v>25</v>
      </c>
      <c r="K10" s="264" t="s">
        <v>183</v>
      </c>
      <c r="N10" s="224" t="str">
        <f>A10</f>
        <v xml:space="preserve"> </v>
      </c>
      <c r="O10" s="157"/>
      <c r="P10" s="72"/>
      <c r="Q10" s="59" t="str">
        <f>D10</f>
        <v>Объем</v>
      </c>
      <c r="R10" s="56" t="str">
        <f>E10</f>
        <v>Стоимость</v>
      </c>
      <c r="S10" s="25" t="str">
        <f>F10</f>
        <v>Объем</v>
      </c>
      <c r="T10" s="56" t="str">
        <f>G10</f>
        <v>Стоимость</v>
      </c>
      <c r="U10" s="26" t="str">
        <f>H10</f>
        <v>Объем</v>
      </c>
      <c r="V10" s="56" t="str">
        <f>I10</f>
        <v>Стоимость</v>
      </c>
      <c r="W10" s="25" t="str">
        <f>J10</f>
        <v>Объем</v>
      </c>
      <c r="X10" s="56" t="str">
        <f>K10</f>
        <v>Стоимость</v>
      </c>
      <c r="Y10" s="59"/>
      <c r="Z10" s="150" t="str">
        <f>A10</f>
        <v xml:space="preserve"> </v>
      </c>
      <c r="AA10" s="119"/>
      <c r="AB10" s="125" t="s">
        <v>0</v>
      </c>
      <c r="AC10" s="147"/>
      <c r="AD10" s="148"/>
    </row>
    <row r="11" spans="1:2594" s="66" customFormat="1" ht="15" customHeight="1" x14ac:dyDescent="0.15">
      <c r="A11" s="181">
        <v>1</v>
      </c>
      <c r="B11" s="64" t="s">
        <v>32</v>
      </c>
      <c r="C11" s="177" t="s">
        <v>33</v>
      </c>
      <c r="D11" s="68"/>
      <c r="E11" s="68"/>
      <c r="F11" s="68"/>
      <c r="G11" s="68"/>
      <c r="H11" s="68">
        <v>15859078.92</v>
      </c>
      <c r="I11" s="68">
        <v>1114373.2963399999</v>
      </c>
      <c r="J11" s="68">
        <v>15589877.279999997</v>
      </c>
      <c r="K11" s="68">
        <v>1024388.58854</v>
      </c>
      <c r="L11" s="115"/>
      <c r="M11" s="115"/>
      <c r="N11" s="176">
        <f t="shared" ref="N11:O18" si="0">A11</f>
        <v>1</v>
      </c>
      <c r="O11" s="64" t="str">
        <f t="shared" si="0"/>
        <v>КРУГЛЫЙ ЛЕС (НЕОБРАБОТАННЫЕ ЛЕСОМАТЕРИАЛЫ)</v>
      </c>
      <c r="P11" s="177" t="s">
        <v>33</v>
      </c>
      <c r="Q11" s="108">
        <f>D11-(D12+D15)</f>
        <v>0</v>
      </c>
      <c r="R11" s="109" t="e">
        <f>#REF!-(E12+E15)</f>
        <v>#REF!</v>
      </c>
      <c r="S11" s="109" t="e">
        <f>#REF!-(F12+F15)</f>
        <v>#REF!</v>
      </c>
      <c r="T11" s="109">
        <f t="shared" ref="T11" si="1">G11-(G12+G15)</f>
        <v>0</v>
      </c>
      <c r="U11" s="109" t="e">
        <f>#REF!-(H12+H27)</f>
        <v>#REF!</v>
      </c>
      <c r="V11" s="109">
        <f>I11-(I12+J27)</f>
        <v>-30262745.253660001</v>
      </c>
      <c r="W11" s="109">
        <f>K11-(J12+J15)</f>
        <v>1024388.58854</v>
      </c>
      <c r="X11" s="225" t="e">
        <f>#REF!-(K12+K15)</f>
        <v>#REF!</v>
      </c>
      <c r="Y11" s="124"/>
      <c r="Z11" s="132">
        <f>A11</f>
        <v>1</v>
      </c>
      <c r="AA11" s="64" t="str">
        <f t="shared" ref="AA11:AA20" si="2">B11</f>
        <v>КРУГЛЫЙ ЛЕС (НЕОБРАБОТАННЫЕ ЛЕСОМАТЕРИАЛЫ)</v>
      </c>
      <c r="AB11" s="177" t="s">
        <v>33</v>
      </c>
      <c r="AC11" s="134" t="str">
        <f>IF(ISNUMBER('CB1-Производство'!D13+D11-#REF!),'CB1-Производство'!D13+D11-#REF!,IF(ISNUMBER(#REF!-D11),"NT " &amp;#REF!- D11,"…"))</f>
        <v>…</v>
      </c>
      <c r="AD11" s="135" t="str">
        <f>IF(ISNUMBER('CB1-Производство'!E13+#REF!-K11),'CB1-Производство'!E13+#REF!-K11,IF(ISNUMBER(K11-#REF!),"NT " &amp; K11-#REF!,"…"))</f>
        <v>…</v>
      </c>
      <c r="AE11" s="187" t="s">
        <v>0</v>
      </c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</row>
    <row r="12" spans="1:2594" s="9" customFormat="1" ht="30" x14ac:dyDescent="0.15">
      <c r="A12" s="192">
        <v>1.1000000000000001</v>
      </c>
      <c r="B12" s="233" t="s">
        <v>37</v>
      </c>
      <c r="C12" s="61" t="s">
        <v>33</v>
      </c>
      <c r="D12" s="28"/>
      <c r="E12" s="28"/>
      <c r="F12" s="28"/>
      <c r="G12" s="28"/>
      <c r="H12" s="28"/>
      <c r="I12" s="28"/>
      <c r="J12" s="28"/>
      <c r="K12" s="28"/>
      <c r="L12" s="115"/>
      <c r="M12" s="115"/>
      <c r="N12" s="38">
        <f t="shared" si="0"/>
        <v>1.1000000000000001</v>
      </c>
      <c r="O12" s="185" t="str">
        <f t="shared" si="0"/>
        <v>ТОПЛИВНАЯ ДРЕВЕСИНА (ВКЛЮЧАЯ ДРЕВЕСИНУ ДЛЯ ПРОИЗВОДСТВА ДРЕВЕСНОГО УГЛЯ)</v>
      </c>
      <c r="P12" s="61" t="s">
        <v>33</v>
      </c>
      <c r="Q12" s="92">
        <f>D12-(D13+D14)</f>
        <v>0</v>
      </c>
      <c r="R12" s="88">
        <f t="shared" ref="R12:T12" si="3">E12-(E13+E14)</f>
        <v>0</v>
      </c>
      <c r="S12" s="88">
        <f t="shared" si="3"/>
        <v>0</v>
      </c>
      <c r="T12" s="88">
        <f t="shared" si="3"/>
        <v>0</v>
      </c>
      <c r="U12" s="88">
        <f>H12-(H13+H11)</f>
        <v>-15859078.92</v>
      </c>
      <c r="V12" s="88">
        <f>I12-(I13+E11)</f>
        <v>0</v>
      </c>
      <c r="W12" s="88">
        <f>J12-(J13+F11)</f>
        <v>0</v>
      </c>
      <c r="X12" s="89" t="e">
        <f>K12-(K13+#REF!)</f>
        <v>#REF!</v>
      </c>
      <c r="Y12" s="115"/>
      <c r="Z12" s="151">
        <f t="shared" ref="Z12:AA69" si="4">A12</f>
        <v>1.1000000000000001</v>
      </c>
      <c r="AA12" s="185" t="str">
        <f t="shared" si="2"/>
        <v>ТОПЛИВНАЯ ДРЕВЕСИНА (ВКЛЮЧАЯ ДРЕВЕСИНУ ДЛЯ ПРОИЗВОДСТВА ДРЕВЕСНОГО УГЛЯ)</v>
      </c>
      <c r="AB12" s="61" t="s">
        <v>33</v>
      </c>
      <c r="AC12" s="149">
        <f>IF(ISNUMBER('CB1-Производство'!D14+D12-H12),'CB1-Производство'!D14+D12-H12,IF(ISNUMBER(H12-D12),"NT " &amp; H12-D12,"…"))</f>
        <v>15206.056657671201</v>
      </c>
      <c r="AD12" s="144">
        <f>IF(ISNUMBER('CB1-Производство'!E14+F12-J12),'CB1-Производство'!E14+F12-J12,IF(ISNUMBER(J12-F12),"NT " &amp; J12-F12,"…"))</f>
        <v>15108.581935506641</v>
      </c>
    </row>
    <row r="13" spans="1:2594" s="9" customFormat="1" ht="15" customHeight="1" x14ac:dyDescent="0.15">
      <c r="A13" s="192" t="s">
        <v>40</v>
      </c>
      <c r="B13" s="46" t="s">
        <v>41</v>
      </c>
      <c r="C13" s="61" t="s">
        <v>33</v>
      </c>
      <c r="D13" s="28"/>
      <c r="E13" s="28"/>
      <c r="F13" s="28"/>
      <c r="G13" s="28"/>
      <c r="H13" s="28"/>
      <c r="I13" s="28"/>
      <c r="J13" s="28"/>
      <c r="K13" s="28"/>
      <c r="L13" s="115"/>
      <c r="M13" s="115"/>
      <c r="N13" s="38" t="str">
        <f t="shared" ref="N13:N14" si="5">A13</f>
        <v>1.1.C</v>
      </c>
      <c r="O13" s="20" t="str">
        <f t="shared" ref="O13:O14" si="6">B13</f>
        <v>Хвойные породы</v>
      </c>
      <c r="P13" s="61" t="s">
        <v>33</v>
      </c>
      <c r="Q13" s="88"/>
      <c r="R13" s="88"/>
      <c r="S13" s="88"/>
      <c r="T13" s="88"/>
      <c r="U13" s="88"/>
      <c r="V13" s="88"/>
      <c r="W13" s="88"/>
      <c r="X13" s="89"/>
      <c r="Y13" s="115"/>
      <c r="Z13" s="151" t="str">
        <f t="shared" ref="Z13:Z14" si="7">A13</f>
        <v>1.1.C</v>
      </c>
      <c r="AA13" s="20" t="str">
        <f t="shared" ref="AA13:AA14" si="8">B13</f>
        <v>Хвойные породы</v>
      </c>
      <c r="AB13" s="61" t="s">
        <v>33</v>
      </c>
      <c r="AC13" s="149">
        <f>IF(ISNUMBER('CB1-Производство'!D15+D13-H13),'CB1-Производство'!D15+D13-H13,IF(ISNUMBER(H13-D13),"NT " &amp; H13-D13,"…"))</f>
        <v>10820.995592573167</v>
      </c>
      <c r="AD13" s="144">
        <f>IF(ISNUMBER('CB1-Производство'!E15+F13-J13),'CB1-Производство'!E15+F13-J13,IF(ISNUMBER(J13-F13),"NT " &amp; J13-F13,"…"))</f>
        <v>10751.630236210518</v>
      </c>
    </row>
    <row r="14" spans="1:2594" s="9" customFormat="1" ht="15" customHeight="1" x14ac:dyDescent="0.15">
      <c r="A14" s="192" t="s">
        <v>43</v>
      </c>
      <c r="B14" s="46" t="s">
        <v>44</v>
      </c>
      <c r="C14" s="61" t="s">
        <v>33</v>
      </c>
      <c r="D14" s="28"/>
      <c r="E14" s="28"/>
      <c r="F14" s="28"/>
      <c r="G14" s="28"/>
      <c r="H14" s="28"/>
      <c r="I14" s="28"/>
      <c r="J14" s="28"/>
      <c r="K14" s="28"/>
      <c r="L14" s="115"/>
      <c r="M14" s="115"/>
      <c r="N14" s="38" t="str">
        <f t="shared" si="5"/>
        <v>1.1.NC</v>
      </c>
      <c r="O14" s="20" t="str">
        <f t="shared" si="6"/>
        <v>Лиственные породы</v>
      </c>
      <c r="P14" s="61" t="s">
        <v>33</v>
      </c>
      <c r="Q14" s="88"/>
      <c r="R14" s="88"/>
      <c r="S14" s="88"/>
      <c r="T14" s="88"/>
      <c r="U14" s="88"/>
      <c r="V14" s="88"/>
      <c r="W14" s="88"/>
      <c r="X14" s="89"/>
      <c r="Y14" s="115"/>
      <c r="Z14" s="151" t="str">
        <f t="shared" si="7"/>
        <v>1.1.NC</v>
      </c>
      <c r="AA14" s="20" t="str">
        <f t="shared" si="8"/>
        <v>Лиственные породы</v>
      </c>
      <c r="AB14" s="61" t="s">
        <v>33</v>
      </c>
      <c r="AC14" s="149">
        <f>IF(ISNUMBER('CB1-Производство'!D16+D14-H11),'CB1-Производство'!D16+D14-H11,IF(ISNUMBER(H11-D14),"NT " &amp; H11-D14,"…"))</f>
        <v>-15854693.858934902</v>
      </c>
      <c r="AD14" s="144">
        <f>IF(ISNUMBER('CB1-Производство'!E16+F14-F11),'CB1-Производство'!E16+F14-F11,IF(ISNUMBER(F11-F14),"NT " &amp; F11-F14,"…"))</f>
        <v>4356.9516992960444</v>
      </c>
    </row>
    <row r="15" spans="1:2594" s="9" customFormat="1" ht="15" customHeight="1" x14ac:dyDescent="0.15">
      <c r="A15" s="192">
        <v>1.2</v>
      </c>
      <c r="B15" s="40" t="s">
        <v>46</v>
      </c>
      <c r="C15" s="61" t="s">
        <v>33</v>
      </c>
      <c r="D15" s="27"/>
      <c r="E15" s="27"/>
      <c r="F15" s="27"/>
      <c r="G15" s="27"/>
      <c r="H15" s="27"/>
      <c r="I15" s="27"/>
      <c r="J15" s="27"/>
      <c r="K15" s="27"/>
      <c r="L15" s="115"/>
      <c r="M15" s="115"/>
      <c r="N15" s="38">
        <f t="shared" si="0"/>
        <v>1.2</v>
      </c>
      <c r="O15" s="19" t="str">
        <f t="shared" si="0"/>
        <v>ДЕЛОВОЙ КРУГЛЫЙ ЛЕС</v>
      </c>
      <c r="P15" s="61" t="s">
        <v>33</v>
      </c>
      <c r="Q15" s="114">
        <f>D15-(D16+D17)</f>
        <v>0</v>
      </c>
      <c r="R15" s="110">
        <f t="shared" ref="R15:X15" si="9">E15-(E16+E17)</f>
        <v>0</v>
      </c>
      <c r="S15" s="110">
        <f t="shared" si="9"/>
        <v>0</v>
      </c>
      <c r="T15" s="110">
        <f t="shared" si="9"/>
        <v>0</v>
      </c>
      <c r="U15" s="110">
        <f>H27-(H16+H17)</f>
        <v>33213840.219999995</v>
      </c>
      <c r="V15" s="110">
        <f>J27-(I16+I17)</f>
        <v>31377118.550000001</v>
      </c>
      <c r="W15" s="110">
        <f t="shared" si="9"/>
        <v>0</v>
      </c>
      <c r="X15" s="226">
        <f t="shared" si="9"/>
        <v>0</v>
      </c>
      <c r="Y15" s="124"/>
      <c r="Z15" s="151">
        <f t="shared" si="4"/>
        <v>1.2</v>
      </c>
      <c r="AA15" s="19" t="str">
        <f t="shared" si="2"/>
        <v>ДЕЛОВОЙ КРУГЛЫЙ ЛЕС</v>
      </c>
      <c r="AB15" s="61" t="s">
        <v>33</v>
      </c>
      <c r="AC15" s="149">
        <f>IF(ISNUMBER('CB1-Производство'!D17+D15-H27),'CB1-Производство'!D17+D15-H27,IF(ISNUMBER(H27-D15),"NT " &amp; H27-D15,"…"))</f>
        <v>-33010645.913500641</v>
      </c>
      <c r="AD15" s="144">
        <f>IF(ISNUMBER('CB1-Производство'!E17+F15-J15),'CB1-Производство'!E17+F15-J15,IF(ISNUMBER(J15-F15),"NT " &amp; J15-F15,"…"))</f>
        <v>201891.77889358858</v>
      </c>
    </row>
    <row r="16" spans="1:2594" s="9" customFormat="1" ht="15" customHeight="1" x14ac:dyDescent="0.15">
      <c r="A16" s="192" t="s">
        <v>48</v>
      </c>
      <c r="B16" s="41" t="s">
        <v>41</v>
      </c>
      <c r="C16" s="61" t="s">
        <v>33</v>
      </c>
      <c r="D16" s="28"/>
      <c r="E16" s="28"/>
      <c r="F16" s="28"/>
      <c r="G16" s="28"/>
      <c r="H16" s="28"/>
      <c r="I16" s="28"/>
      <c r="J16" s="28"/>
      <c r="K16" s="28"/>
      <c r="L16" s="115"/>
      <c r="M16" s="115"/>
      <c r="N16" s="38" t="str">
        <f t="shared" si="0"/>
        <v>1.2.C</v>
      </c>
      <c r="O16" s="20" t="str">
        <f t="shared" si="0"/>
        <v>Хвойные породы</v>
      </c>
      <c r="P16" s="61" t="s">
        <v>33</v>
      </c>
      <c r="Q16" s="88"/>
      <c r="R16" s="88"/>
      <c r="S16" s="88"/>
      <c r="T16" s="88"/>
      <c r="U16" s="88"/>
      <c r="V16" s="88"/>
      <c r="W16" s="88"/>
      <c r="X16" s="89"/>
      <c r="Y16" s="115"/>
      <c r="Z16" s="151" t="str">
        <f t="shared" si="4"/>
        <v>1.2.C</v>
      </c>
      <c r="AA16" s="20" t="str">
        <f t="shared" si="2"/>
        <v>Хвойные породы</v>
      </c>
      <c r="AB16" s="61" t="s">
        <v>33</v>
      </c>
      <c r="AC16" s="149">
        <f>IF(ISNUMBER('CB1-Производство'!D18+D16-H16),'CB1-Производство'!D18+D16-H16,IF(ISNUMBER(H16-D16),"NT " &amp; H16-D16,"…"))</f>
        <v>135021.42514342177</v>
      </c>
      <c r="AD16" s="144">
        <f>IF(ISNUMBER('CB1-Производство'!E18+F16-J16),'CB1-Производство'!E18+F16-J16,IF(ISNUMBER(J16-F16),"NT " &amp; J16-F16,"…"))</f>
        <v>134155.90318737418</v>
      </c>
    </row>
    <row r="17" spans="1:2594" s="9" customFormat="1" ht="15" customHeight="1" x14ac:dyDescent="0.15">
      <c r="A17" s="192" t="s">
        <v>50</v>
      </c>
      <c r="B17" s="41" t="s">
        <v>44</v>
      </c>
      <c r="C17" s="61" t="s">
        <v>33</v>
      </c>
      <c r="D17" s="28"/>
      <c r="E17" s="28"/>
      <c r="F17" s="28"/>
      <c r="G17" s="28"/>
      <c r="H17" s="28"/>
      <c r="I17" s="28"/>
      <c r="J17" s="28"/>
      <c r="K17" s="28"/>
      <c r="L17" s="115"/>
      <c r="M17" s="115"/>
      <c r="N17" s="38" t="str">
        <f t="shared" si="0"/>
        <v>1.2.NC</v>
      </c>
      <c r="O17" s="20" t="str">
        <f t="shared" si="0"/>
        <v>Лиственные породы</v>
      </c>
      <c r="P17" s="61" t="s">
        <v>33</v>
      </c>
      <c r="Q17" s="88"/>
      <c r="R17" s="88"/>
      <c r="S17" s="88"/>
      <c r="T17" s="88"/>
      <c r="U17" s="88"/>
      <c r="V17" s="88"/>
      <c r="W17" s="88"/>
      <c r="X17" s="89"/>
      <c r="Y17" s="115"/>
      <c r="Z17" s="151" t="str">
        <f t="shared" si="4"/>
        <v>1.2.NC</v>
      </c>
      <c r="AA17" s="20" t="str">
        <f t="shared" si="2"/>
        <v>Лиственные породы</v>
      </c>
      <c r="AB17" s="61" t="s">
        <v>33</v>
      </c>
      <c r="AC17" s="149">
        <f>IF(ISNUMBER('CB1-Производство'!D19+D17-H17),'CB1-Производство'!D19+D17-H17,IF(ISNUMBER(H17-D17),"NT " &amp; H17-D17,"…"))</f>
        <v>68172.518198907113</v>
      </c>
      <c r="AD17" s="144">
        <f>IF(ISNUMBER('CB1-Производство'!E19+F17-J17),'CB1-Производство'!E19+F17-J17,IF(ISNUMBER(J17-F17),"NT " &amp; J17-F17,"…"))</f>
        <v>67735.514877119247</v>
      </c>
    </row>
    <row r="18" spans="1:2594" s="9" customFormat="1" ht="12.75" customHeight="1" x14ac:dyDescent="0.15">
      <c r="A18" s="193" t="s">
        <v>52</v>
      </c>
      <c r="B18" s="43" t="s">
        <v>53</v>
      </c>
      <c r="C18" s="61" t="s">
        <v>33</v>
      </c>
      <c r="D18" s="28"/>
      <c r="E18" s="28"/>
      <c r="F18" s="28"/>
      <c r="G18" s="28"/>
      <c r="H18" s="28"/>
      <c r="I18" s="28"/>
      <c r="J18" s="28"/>
      <c r="K18" s="28"/>
      <c r="L18" s="115"/>
      <c r="M18" s="115"/>
      <c r="N18" s="38" t="str">
        <f t="shared" si="0"/>
        <v>1.2.NC.T</v>
      </c>
      <c r="O18" s="21" t="str">
        <f t="shared" si="0"/>
        <v>в том числе тропические породы</v>
      </c>
      <c r="P18" s="61" t="s">
        <v>33</v>
      </c>
      <c r="Q18" s="90" t="str">
        <f>IF(AND(ISNUMBER(D18/D17),D18&gt;D17),"&gt; 1.2.NC !!","")</f>
        <v/>
      </c>
      <c r="R18" s="90" t="str">
        <f t="shared" ref="R18:X18" si="10">IF(AND(ISNUMBER(E18/E17),E18&gt;E17),"&gt; 1.2.NC !!","")</f>
        <v/>
      </c>
      <c r="S18" s="90" t="str">
        <f t="shared" si="10"/>
        <v/>
      </c>
      <c r="T18" s="90" t="str">
        <f t="shared" si="10"/>
        <v/>
      </c>
      <c r="U18" s="90" t="str">
        <f t="shared" si="10"/>
        <v/>
      </c>
      <c r="V18" s="90" t="str">
        <f t="shared" si="10"/>
        <v/>
      </c>
      <c r="W18" s="90" t="str">
        <f t="shared" si="10"/>
        <v/>
      </c>
      <c r="X18" s="91" t="str">
        <f t="shared" si="10"/>
        <v/>
      </c>
      <c r="Y18" s="115"/>
      <c r="Z18" s="152" t="str">
        <f t="shared" si="4"/>
        <v>1.2.NC.T</v>
      </c>
      <c r="AA18" s="21" t="str">
        <f t="shared" si="2"/>
        <v>в том числе тропические породы</v>
      </c>
      <c r="AB18" s="61" t="s">
        <v>33</v>
      </c>
      <c r="AC18" s="149">
        <f>IF(ISNUMBER('CB1-Производство'!D20+D18-H18),'CB1-Производство'!D20+D18-H18,IF(ISNUMBER(H18-D18),"NT " &amp; H18-D18,"…"))</f>
        <v>0</v>
      </c>
      <c r="AD18" s="144">
        <f>IF(ISNUMBER('CB1-Производство'!E20+F18-J18),'CB1-Производство'!E20+F18-J18,IF(ISNUMBER(J18-F18),"NT " &amp; J18-F18,"…"))</f>
        <v>0</v>
      </c>
    </row>
    <row r="19" spans="1:2594" s="66" customFormat="1" ht="15" customHeight="1" x14ac:dyDescent="0.15">
      <c r="A19" s="182">
        <v>2</v>
      </c>
      <c r="B19" s="178" t="s">
        <v>78</v>
      </c>
      <c r="C19" s="241" t="s">
        <v>79</v>
      </c>
      <c r="D19" s="68"/>
      <c r="E19" s="68"/>
      <c r="F19" s="68"/>
      <c r="G19" s="68"/>
      <c r="H19" s="68"/>
      <c r="I19" s="68"/>
      <c r="J19" s="68"/>
      <c r="K19" s="68"/>
      <c r="L19" s="115"/>
      <c r="M19" s="115"/>
      <c r="N19" s="315">
        <f t="shared" ref="N19:N69" si="11">A19</f>
        <v>2</v>
      </c>
      <c r="O19" s="71" t="str">
        <f t="shared" ref="O19:O69" si="12">B19</f>
        <v>ДРЕВЕСНЫЙ УГОЛЬ</v>
      </c>
      <c r="P19" s="241" t="s">
        <v>79</v>
      </c>
      <c r="Q19" s="156"/>
      <c r="R19" s="156"/>
      <c r="S19" s="156"/>
      <c r="T19" s="156"/>
      <c r="U19" s="156"/>
      <c r="V19" s="156"/>
      <c r="W19" s="156"/>
      <c r="X19" s="227"/>
      <c r="Y19" s="115"/>
      <c r="Z19" s="133">
        <f t="shared" si="4"/>
        <v>2</v>
      </c>
      <c r="AA19" s="71" t="str">
        <f t="shared" si="2"/>
        <v>ДРЕВЕСНЫЙ УГОЛЬ</v>
      </c>
      <c r="AB19" s="241" t="s">
        <v>184</v>
      </c>
      <c r="AC19" s="136">
        <f>IF(ISNUMBER('CB1-Производство'!D31+D19-H19),'CB1-Производство'!D31+D19-H19,IF(ISNUMBER(H19-D19),"NT " &amp; H19-D19,"…"))</f>
        <v>66.552599999999998</v>
      </c>
      <c r="AD19" s="137">
        <f>IF(ISNUMBER('CB1-Производство'!E31+F19-J19),'CB1-Производство'!E31+F19-J19,IF(ISNUMBER(J19-F19),"NT " &amp; J19-F19,"…"))</f>
        <v>54.531179999999999</v>
      </c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  <c r="CNI19" s="9"/>
      <c r="CNJ19" s="9"/>
      <c r="CNK19" s="9"/>
      <c r="CNL19" s="9"/>
      <c r="CNM19" s="9"/>
      <c r="CNN19" s="9"/>
      <c r="CNO19" s="9"/>
      <c r="CNP19" s="9"/>
      <c r="CNQ19" s="9"/>
      <c r="CNR19" s="9"/>
      <c r="CNS19" s="9"/>
      <c r="CNT19" s="9"/>
      <c r="CNU19" s="9"/>
      <c r="CNV19" s="9"/>
      <c r="CNW19" s="9"/>
      <c r="CNX19" s="9"/>
      <c r="CNY19" s="9"/>
      <c r="CNZ19" s="9"/>
      <c r="COA19" s="9"/>
      <c r="COB19" s="9"/>
      <c r="COC19" s="9"/>
      <c r="COD19" s="9"/>
      <c r="COE19" s="9"/>
      <c r="COF19" s="9"/>
      <c r="COG19" s="9"/>
      <c r="COH19" s="9"/>
      <c r="COI19" s="9"/>
      <c r="COJ19" s="9"/>
      <c r="COK19" s="9"/>
      <c r="COL19" s="9"/>
      <c r="COM19" s="9"/>
      <c r="CON19" s="9"/>
      <c r="COO19" s="9"/>
      <c r="COP19" s="9"/>
      <c r="COQ19" s="9"/>
      <c r="COR19" s="9"/>
      <c r="COS19" s="9"/>
      <c r="COT19" s="9"/>
      <c r="COU19" s="9"/>
      <c r="COV19" s="9"/>
      <c r="COW19" s="9"/>
      <c r="COX19" s="9"/>
      <c r="COY19" s="9"/>
      <c r="COZ19" s="9"/>
      <c r="CPA19" s="9"/>
      <c r="CPB19" s="9"/>
      <c r="CPC19" s="9"/>
      <c r="CPD19" s="9"/>
      <c r="CPE19" s="9"/>
      <c r="CPF19" s="9"/>
      <c r="CPG19" s="9"/>
      <c r="CPH19" s="9"/>
      <c r="CPI19" s="9"/>
      <c r="CPJ19" s="9"/>
      <c r="CPK19" s="9"/>
      <c r="CPL19" s="9"/>
      <c r="CPM19" s="9"/>
      <c r="CPN19" s="9"/>
      <c r="CPO19" s="9"/>
      <c r="CPP19" s="9"/>
      <c r="CPQ19" s="9"/>
      <c r="CPR19" s="9"/>
      <c r="CPS19" s="9"/>
      <c r="CPT19" s="9"/>
      <c r="CPU19" s="9"/>
      <c r="CPV19" s="9"/>
      <c r="CPW19" s="9"/>
      <c r="CPX19" s="9"/>
      <c r="CPY19" s="9"/>
      <c r="CPZ19" s="9"/>
      <c r="CQA19" s="9"/>
      <c r="CQB19" s="9"/>
      <c r="CQC19" s="9"/>
      <c r="CQD19" s="9"/>
      <c r="CQE19" s="9"/>
      <c r="CQF19" s="9"/>
      <c r="CQG19" s="9"/>
      <c r="CQH19" s="9"/>
      <c r="CQI19" s="9"/>
      <c r="CQJ19" s="9"/>
      <c r="CQK19" s="9"/>
      <c r="CQL19" s="9"/>
      <c r="CQM19" s="9"/>
      <c r="CQN19" s="9"/>
      <c r="CQO19" s="9"/>
      <c r="CQP19" s="9"/>
      <c r="CQQ19" s="9"/>
      <c r="CQR19" s="9"/>
      <c r="CQS19" s="9"/>
      <c r="CQT19" s="9"/>
      <c r="CQU19" s="9"/>
      <c r="CQV19" s="9"/>
      <c r="CQW19" s="9"/>
      <c r="CQX19" s="9"/>
      <c r="CQY19" s="9"/>
      <c r="CQZ19" s="9"/>
      <c r="CRA19" s="9"/>
      <c r="CRB19" s="9"/>
      <c r="CRC19" s="9"/>
      <c r="CRD19" s="9"/>
      <c r="CRE19" s="9"/>
      <c r="CRF19" s="9"/>
      <c r="CRG19" s="9"/>
      <c r="CRH19" s="9"/>
      <c r="CRI19" s="9"/>
      <c r="CRJ19" s="9"/>
      <c r="CRK19" s="9"/>
      <c r="CRL19" s="9"/>
      <c r="CRM19" s="9"/>
      <c r="CRN19" s="9"/>
      <c r="CRO19" s="9"/>
      <c r="CRP19" s="9"/>
      <c r="CRQ19" s="9"/>
      <c r="CRR19" s="9"/>
      <c r="CRS19" s="9"/>
      <c r="CRT19" s="9"/>
      <c r="CRU19" s="9"/>
      <c r="CRV19" s="9"/>
      <c r="CRW19" s="9"/>
      <c r="CRX19" s="9"/>
      <c r="CRY19" s="9"/>
      <c r="CRZ19" s="9"/>
      <c r="CSA19" s="9"/>
      <c r="CSB19" s="9"/>
      <c r="CSC19" s="9"/>
      <c r="CSD19" s="9"/>
      <c r="CSE19" s="9"/>
      <c r="CSF19" s="9"/>
      <c r="CSG19" s="9"/>
      <c r="CSH19" s="9"/>
      <c r="CSI19" s="9"/>
      <c r="CSJ19" s="9"/>
      <c r="CSK19" s="9"/>
      <c r="CSL19" s="9"/>
      <c r="CSM19" s="9"/>
      <c r="CSN19" s="9"/>
      <c r="CSO19" s="9"/>
      <c r="CSP19" s="9"/>
      <c r="CSQ19" s="9"/>
      <c r="CSR19" s="9"/>
      <c r="CSS19" s="9"/>
      <c r="CST19" s="9"/>
      <c r="CSU19" s="9"/>
      <c r="CSV19" s="9"/>
      <c r="CSW19" s="9"/>
      <c r="CSX19" s="9"/>
      <c r="CSY19" s="9"/>
      <c r="CSZ19" s="9"/>
      <c r="CTA19" s="9"/>
      <c r="CTB19" s="9"/>
      <c r="CTC19" s="9"/>
      <c r="CTD19" s="9"/>
      <c r="CTE19" s="9"/>
      <c r="CTF19" s="9"/>
      <c r="CTG19" s="9"/>
      <c r="CTH19" s="9"/>
      <c r="CTI19" s="9"/>
      <c r="CTJ19" s="9"/>
      <c r="CTK19" s="9"/>
      <c r="CTL19" s="9"/>
      <c r="CTM19" s="9"/>
      <c r="CTN19" s="9"/>
      <c r="CTO19" s="9"/>
      <c r="CTP19" s="9"/>
      <c r="CTQ19" s="9"/>
      <c r="CTR19" s="9"/>
      <c r="CTS19" s="9"/>
      <c r="CTT19" s="9"/>
      <c r="CTU19" s="9"/>
      <c r="CTV19" s="9"/>
      <c r="CTW19" s="9"/>
      <c r="CTX19" s="9"/>
      <c r="CTY19" s="9"/>
      <c r="CTZ19" s="9"/>
      <c r="CUA19" s="9"/>
      <c r="CUB19" s="9"/>
      <c r="CUC19" s="9"/>
      <c r="CUD19" s="9"/>
      <c r="CUE19" s="9"/>
      <c r="CUF19" s="9"/>
      <c r="CUG19" s="9"/>
      <c r="CUH19" s="9"/>
      <c r="CUI19" s="9"/>
      <c r="CUJ19" s="9"/>
      <c r="CUK19" s="9"/>
      <c r="CUL19" s="9"/>
      <c r="CUM19" s="9"/>
      <c r="CUN19" s="9"/>
      <c r="CUO19" s="9"/>
      <c r="CUP19" s="9"/>
      <c r="CUQ19" s="9"/>
      <c r="CUR19" s="9"/>
      <c r="CUS19" s="9"/>
      <c r="CUT19" s="9"/>
    </row>
    <row r="20" spans="1:2594" s="66" customFormat="1" ht="15" customHeight="1" x14ac:dyDescent="0.15">
      <c r="A20" s="181">
        <v>3</v>
      </c>
      <c r="B20" s="176" t="s">
        <v>81</v>
      </c>
      <c r="C20" s="241" t="s">
        <v>82</v>
      </c>
      <c r="D20" s="68"/>
      <c r="E20" s="68"/>
      <c r="F20" s="68"/>
      <c r="G20" s="68"/>
      <c r="H20" s="68"/>
      <c r="I20" s="68"/>
      <c r="J20" s="68"/>
      <c r="K20" s="68"/>
      <c r="L20" s="115"/>
      <c r="M20" s="115"/>
      <c r="N20" s="180">
        <f t="shared" si="11"/>
        <v>3</v>
      </c>
      <c r="O20" s="67" t="str">
        <f t="shared" si="12"/>
        <v>ДРЕВЕСНАЯ ЩЕПА, СТРУЖКА И ОТХОДЫ</v>
      </c>
      <c r="P20" s="241" t="s">
        <v>82</v>
      </c>
      <c r="Q20" s="155">
        <f>D20-(D21+D22)</f>
        <v>0</v>
      </c>
      <c r="R20" s="112">
        <f t="shared" ref="R20:X20" si="13">E20-(E21+E22)</f>
        <v>0</v>
      </c>
      <c r="S20" s="112">
        <f t="shared" si="13"/>
        <v>0</v>
      </c>
      <c r="T20" s="112">
        <f t="shared" si="13"/>
        <v>0</v>
      </c>
      <c r="U20" s="112">
        <f t="shared" si="13"/>
        <v>0</v>
      </c>
      <c r="V20" s="112">
        <f t="shared" si="13"/>
        <v>0</v>
      </c>
      <c r="W20" s="112">
        <f t="shared" si="13"/>
        <v>0</v>
      </c>
      <c r="X20" s="228">
        <f t="shared" si="13"/>
        <v>0</v>
      </c>
      <c r="Y20" s="115"/>
      <c r="Z20" s="158">
        <f t="shared" si="4"/>
        <v>3</v>
      </c>
      <c r="AA20" s="67" t="str">
        <f t="shared" si="2"/>
        <v>ДРЕВЕСНАЯ ЩЕПА, СТРУЖКА И ОТХОДЫ</v>
      </c>
      <c r="AB20" s="241" t="s">
        <v>82</v>
      </c>
      <c r="AC20" s="136">
        <f>IF(ISNUMBER('CB1-Производство'!D32+D20-H20),'CB1-Производство'!D32+D20-H20,IF(ISNUMBER(H20-D20),"NT " &amp; H20-D20,"…"))</f>
        <v>22575.489999999998</v>
      </c>
      <c r="AD20" s="137">
        <f>IF(ISNUMBER('CB1-Производство'!E32+F20-J20),'CB1-Производство'!E32+F20-J20,IF(ISNUMBER(J20-F20),"NT " &amp; J20-F20,"…"))</f>
        <v>24277.79</v>
      </c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9"/>
      <c r="BPS20" s="9"/>
      <c r="BPT20" s="9"/>
      <c r="BPU20" s="9"/>
      <c r="BPV20" s="9"/>
      <c r="BPW20" s="9"/>
      <c r="BPX20" s="9"/>
      <c r="BPY20" s="9"/>
      <c r="BPZ20" s="9"/>
      <c r="BQA20" s="9"/>
      <c r="BQB20" s="9"/>
      <c r="BQC20" s="9"/>
      <c r="BQD20" s="9"/>
      <c r="BQE20" s="9"/>
      <c r="BQF20" s="9"/>
      <c r="BQG20" s="9"/>
      <c r="BQH20" s="9"/>
      <c r="BQI20" s="9"/>
      <c r="BQJ20" s="9"/>
      <c r="BQK20" s="9"/>
      <c r="BQL20" s="9"/>
      <c r="BQM20" s="9"/>
      <c r="BQN20" s="9"/>
      <c r="BQO20" s="9"/>
      <c r="BQP20" s="9"/>
      <c r="BQQ20" s="9"/>
      <c r="BQR20" s="9"/>
      <c r="BQS20" s="9"/>
      <c r="BQT20" s="9"/>
      <c r="BQU20" s="9"/>
      <c r="BQV20" s="9"/>
      <c r="BQW20" s="9"/>
      <c r="BQX20" s="9"/>
      <c r="BQY20" s="9"/>
      <c r="BQZ20" s="9"/>
      <c r="BRA20" s="9"/>
      <c r="BRB20" s="9"/>
      <c r="BRC20" s="9"/>
      <c r="BRD20" s="9"/>
      <c r="BRE20" s="9"/>
      <c r="BRF20" s="9"/>
      <c r="BRG20" s="9"/>
      <c r="BRH20" s="9"/>
      <c r="BRI20" s="9"/>
      <c r="BRJ20" s="9"/>
      <c r="BRK20" s="9"/>
      <c r="BRL20" s="9"/>
      <c r="BRM20" s="9"/>
      <c r="BRN20" s="9"/>
      <c r="BRO20" s="9"/>
      <c r="BRP20" s="9"/>
      <c r="BRQ20" s="9"/>
      <c r="BRR20" s="9"/>
      <c r="BRS20" s="9"/>
      <c r="BRT20" s="9"/>
      <c r="BRU20" s="9"/>
      <c r="BRV20" s="9"/>
      <c r="BRW20" s="9"/>
      <c r="BRX20" s="9"/>
      <c r="BRY20" s="9"/>
      <c r="BRZ20" s="9"/>
      <c r="BSA20" s="9"/>
      <c r="BSB20" s="9"/>
      <c r="BSC20" s="9"/>
      <c r="BSD20" s="9"/>
      <c r="BSE20" s="9"/>
      <c r="BSF20" s="9"/>
      <c r="BSG20" s="9"/>
      <c r="BSH20" s="9"/>
      <c r="BSI20" s="9"/>
      <c r="BSJ20" s="9"/>
      <c r="BSK20" s="9"/>
      <c r="BSL20" s="9"/>
      <c r="BSM20" s="9"/>
      <c r="BSN20" s="9"/>
      <c r="BSO20" s="9"/>
      <c r="BSP20" s="9"/>
      <c r="BSQ20" s="9"/>
      <c r="BSR20" s="9"/>
      <c r="BSS20" s="9"/>
      <c r="BST20" s="9"/>
      <c r="BSU20" s="9"/>
      <c r="BSV20" s="9"/>
      <c r="BSW20" s="9"/>
      <c r="BSX20" s="9"/>
      <c r="BSY20" s="9"/>
      <c r="BSZ20" s="9"/>
      <c r="BTA20" s="9"/>
      <c r="BTB20" s="9"/>
      <c r="BTC20" s="9"/>
      <c r="BTD20" s="9"/>
      <c r="BTE20" s="9"/>
      <c r="BTF20" s="9"/>
      <c r="BTG20" s="9"/>
      <c r="BTH20" s="9"/>
      <c r="BTI20" s="9"/>
      <c r="BTJ20" s="9"/>
      <c r="BTK20" s="9"/>
      <c r="BTL20" s="9"/>
      <c r="BTM20" s="9"/>
      <c r="BTN20" s="9"/>
      <c r="BTO20" s="9"/>
      <c r="BTP20" s="9"/>
      <c r="BTQ20" s="9"/>
      <c r="BTR20" s="9"/>
      <c r="BTS20" s="9"/>
      <c r="BTT20" s="9"/>
      <c r="BTU20" s="9"/>
      <c r="BTV20" s="9"/>
      <c r="BTW20" s="9"/>
      <c r="BTX20" s="9"/>
      <c r="BTY20" s="9"/>
      <c r="BTZ20" s="9"/>
      <c r="BUA20" s="9"/>
      <c r="BUB20" s="9"/>
      <c r="BUC20" s="9"/>
      <c r="BUD20" s="9"/>
      <c r="BUE20" s="9"/>
      <c r="BUF20" s="9"/>
      <c r="BUG20" s="9"/>
      <c r="BUH20" s="9"/>
      <c r="BUI20" s="9"/>
      <c r="BUJ20" s="9"/>
      <c r="BUK20" s="9"/>
      <c r="BUL20" s="9"/>
      <c r="BUM20" s="9"/>
      <c r="BUN20" s="9"/>
      <c r="BUO20" s="9"/>
      <c r="BUP20" s="9"/>
      <c r="BUQ20" s="9"/>
      <c r="BUR20" s="9"/>
      <c r="BUS20" s="9"/>
      <c r="BUT20" s="9"/>
      <c r="BUU20" s="9"/>
      <c r="BUV20" s="9"/>
      <c r="BUW20" s="9"/>
      <c r="BUX20" s="9"/>
      <c r="BUY20" s="9"/>
      <c r="BUZ20" s="9"/>
      <c r="BVA20" s="9"/>
      <c r="BVB20" s="9"/>
      <c r="BVC20" s="9"/>
      <c r="BVD20" s="9"/>
      <c r="BVE20" s="9"/>
      <c r="BVF20" s="9"/>
      <c r="BVG20" s="9"/>
      <c r="BVH20" s="9"/>
      <c r="BVI20" s="9"/>
      <c r="BVJ20" s="9"/>
      <c r="BVK20" s="9"/>
      <c r="BVL20" s="9"/>
      <c r="BVM20" s="9"/>
      <c r="BVN20" s="9"/>
      <c r="BVO20" s="9"/>
      <c r="BVP20" s="9"/>
      <c r="BVQ20" s="9"/>
      <c r="BVR20" s="9"/>
      <c r="BVS20" s="9"/>
      <c r="BVT20" s="9"/>
      <c r="BVU20" s="9"/>
      <c r="BVV20" s="9"/>
      <c r="BVW20" s="9"/>
      <c r="BVX20" s="9"/>
      <c r="BVY20" s="9"/>
      <c r="BVZ20" s="9"/>
      <c r="BWA20" s="9"/>
      <c r="BWB20" s="9"/>
      <c r="BWC20" s="9"/>
      <c r="BWD20" s="9"/>
      <c r="BWE20" s="9"/>
      <c r="BWF20" s="9"/>
      <c r="BWG20" s="9"/>
      <c r="BWH20" s="9"/>
      <c r="BWI20" s="9"/>
      <c r="BWJ20" s="9"/>
      <c r="BWK20" s="9"/>
      <c r="BWL20" s="9"/>
      <c r="BWM20" s="9"/>
      <c r="BWN20" s="9"/>
      <c r="BWO20" s="9"/>
      <c r="BWP20" s="9"/>
      <c r="BWQ20" s="9"/>
      <c r="BWR20" s="9"/>
      <c r="BWS20" s="9"/>
      <c r="BWT20" s="9"/>
      <c r="BWU20" s="9"/>
      <c r="BWV20" s="9"/>
      <c r="BWW20" s="9"/>
      <c r="BWX20" s="9"/>
      <c r="BWY20" s="9"/>
      <c r="BWZ20" s="9"/>
      <c r="BXA20" s="9"/>
      <c r="BXB20" s="9"/>
      <c r="BXC20" s="9"/>
      <c r="BXD20" s="9"/>
      <c r="BXE20" s="9"/>
      <c r="BXF20" s="9"/>
      <c r="BXG20" s="9"/>
      <c r="BXH20" s="9"/>
      <c r="BXI20" s="9"/>
      <c r="BXJ20" s="9"/>
      <c r="BXK20" s="9"/>
      <c r="BXL20" s="9"/>
      <c r="BXM20" s="9"/>
      <c r="BXN20" s="9"/>
      <c r="BXO20" s="9"/>
      <c r="BXP20" s="9"/>
      <c r="BXQ20" s="9"/>
      <c r="BXR20" s="9"/>
      <c r="BXS20" s="9"/>
      <c r="BXT20" s="9"/>
      <c r="BXU20" s="9"/>
      <c r="BXV20" s="9"/>
      <c r="BXW20" s="9"/>
      <c r="BXX20" s="9"/>
      <c r="BXY20" s="9"/>
      <c r="BXZ20" s="9"/>
      <c r="BYA20" s="9"/>
      <c r="BYB20" s="9"/>
      <c r="BYC20" s="9"/>
      <c r="BYD20" s="9"/>
      <c r="BYE20" s="9"/>
      <c r="BYF20" s="9"/>
      <c r="BYG20" s="9"/>
      <c r="BYH20" s="9"/>
      <c r="BYI20" s="9"/>
      <c r="BYJ20" s="9"/>
      <c r="BYK20" s="9"/>
      <c r="BYL20" s="9"/>
      <c r="BYM20" s="9"/>
      <c r="BYN20" s="9"/>
      <c r="BYO20" s="9"/>
      <c r="BYP20" s="9"/>
      <c r="BYQ20" s="9"/>
      <c r="BYR20" s="9"/>
      <c r="BYS20" s="9"/>
      <c r="BYT20" s="9"/>
      <c r="BYU20" s="9"/>
      <c r="BYV20" s="9"/>
      <c r="BYW20" s="9"/>
      <c r="BYX20" s="9"/>
      <c r="BYY20" s="9"/>
      <c r="BYZ20" s="9"/>
      <c r="BZA20" s="9"/>
      <c r="BZB20" s="9"/>
      <c r="BZC20" s="9"/>
      <c r="BZD20" s="9"/>
      <c r="BZE20" s="9"/>
      <c r="BZF20" s="9"/>
      <c r="BZG20" s="9"/>
      <c r="BZH20" s="9"/>
      <c r="BZI20" s="9"/>
      <c r="BZJ20" s="9"/>
      <c r="BZK20" s="9"/>
      <c r="BZL20" s="9"/>
      <c r="BZM20" s="9"/>
      <c r="BZN20" s="9"/>
      <c r="BZO20" s="9"/>
      <c r="BZP20" s="9"/>
      <c r="BZQ20" s="9"/>
      <c r="BZR20" s="9"/>
      <c r="BZS20" s="9"/>
      <c r="BZT20" s="9"/>
      <c r="BZU20" s="9"/>
      <c r="BZV20" s="9"/>
      <c r="BZW20" s="9"/>
      <c r="BZX20" s="9"/>
      <c r="BZY20" s="9"/>
      <c r="BZZ20" s="9"/>
      <c r="CAA20" s="9"/>
      <c r="CAB20" s="9"/>
      <c r="CAC20" s="9"/>
      <c r="CAD20" s="9"/>
      <c r="CAE20" s="9"/>
      <c r="CAF20" s="9"/>
      <c r="CAG20" s="9"/>
      <c r="CAH20" s="9"/>
      <c r="CAI20" s="9"/>
      <c r="CAJ20" s="9"/>
      <c r="CAK20" s="9"/>
      <c r="CAL20" s="9"/>
      <c r="CAM20" s="9"/>
      <c r="CAN20" s="9"/>
      <c r="CAO20" s="9"/>
      <c r="CAP20" s="9"/>
      <c r="CAQ20" s="9"/>
      <c r="CAR20" s="9"/>
      <c r="CAS20" s="9"/>
      <c r="CAT20" s="9"/>
      <c r="CAU20" s="9"/>
      <c r="CAV20" s="9"/>
      <c r="CAW20" s="9"/>
      <c r="CAX20" s="9"/>
      <c r="CAY20" s="9"/>
      <c r="CAZ20" s="9"/>
      <c r="CBA20" s="9"/>
      <c r="CBB20" s="9"/>
      <c r="CBC20" s="9"/>
      <c r="CBD20" s="9"/>
      <c r="CBE20" s="9"/>
      <c r="CBF20" s="9"/>
      <c r="CBG20" s="9"/>
      <c r="CBH20" s="9"/>
      <c r="CBI20" s="9"/>
      <c r="CBJ20" s="9"/>
      <c r="CBK20" s="9"/>
      <c r="CBL20" s="9"/>
      <c r="CBM20" s="9"/>
      <c r="CBN20" s="9"/>
      <c r="CBO20" s="9"/>
      <c r="CBP20" s="9"/>
      <c r="CBQ20" s="9"/>
      <c r="CBR20" s="9"/>
      <c r="CBS20" s="9"/>
      <c r="CBT20" s="9"/>
      <c r="CBU20" s="9"/>
      <c r="CBV20" s="9"/>
      <c r="CBW20" s="9"/>
      <c r="CBX20" s="9"/>
      <c r="CBY20" s="9"/>
      <c r="CBZ20" s="9"/>
      <c r="CCA20" s="9"/>
      <c r="CCB20" s="9"/>
      <c r="CCC20" s="9"/>
      <c r="CCD20" s="9"/>
      <c r="CCE20" s="9"/>
      <c r="CCF20" s="9"/>
      <c r="CCG20" s="9"/>
      <c r="CCH20" s="9"/>
      <c r="CCI20" s="9"/>
      <c r="CCJ20" s="9"/>
      <c r="CCK20" s="9"/>
      <c r="CCL20" s="9"/>
      <c r="CCM20" s="9"/>
      <c r="CCN20" s="9"/>
      <c r="CCO20" s="9"/>
      <c r="CCP20" s="9"/>
      <c r="CCQ20" s="9"/>
      <c r="CCR20" s="9"/>
      <c r="CCS20" s="9"/>
      <c r="CCT20" s="9"/>
      <c r="CCU20" s="9"/>
      <c r="CCV20" s="9"/>
      <c r="CCW20" s="9"/>
      <c r="CCX20" s="9"/>
      <c r="CCY20" s="9"/>
      <c r="CCZ20" s="9"/>
      <c r="CDA20" s="9"/>
      <c r="CDB20" s="9"/>
      <c r="CDC20" s="9"/>
      <c r="CDD20" s="9"/>
      <c r="CDE20" s="9"/>
      <c r="CDF20" s="9"/>
      <c r="CDG20" s="9"/>
      <c r="CDH20" s="9"/>
      <c r="CDI20" s="9"/>
      <c r="CDJ20" s="9"/>
      <c r="CDK20" s="9"/>
      <c r="CDL20" s="9"/>
      <c r="CDM20" s="9"/>
      <c r="CDN20" s="9"/>
      <c r="CDO20" s="9"/>
      <c r="CDP20" s="9"/>
      <c r="CDQ20" s="9"/>
      <c r="CDR20" s="9"/>
      <c r="CDS20" s="9"/>
      <c r="CDT20" s="9"/>
      <c r="CDU20" s="9"/>
      <c r="CDV20" s="9"/>
      <c r="CDW20" s="9"/>
      <c r="CDX20" s="9"/>
      <c r="CDY20" s="9"/>
      <c r="CDZ20" s="9"/>
      <c r="CEA20" s="9"/>
      <c r="CEB20" s="9"/>
      <c r="CEC20" s="9"/>
      <c r="CED20" s="9"/>
      <c r="CEE20" s="9"/>
      <c r="CEF20" s="9"/>
      <c r="CEG20" s="9"/>
      <c r="CEH20" s="9"/>
      <c r="CEI20" s="9"/>
      <c r="CEJ20" s="9"/>
      <c r="CEK20" s="9"/>
      <c r="CEL20" s="9"/>
      <c r="CEM20" s="9"/>
      <c r="CEN20" s="9"/>
      <c r="CEO20" s="9"/>
      <c r="CEP20" s="9"/>
      <c r="CEQ20" s="9"/>
      <c r="CER20" s="9"/>
      <c r="CES20" s="9"/>
      <c r="CET20" s="9"/>
      <c r="CEU20" s="9"/>
      <c r="CEV20" s="9"/>
      <c r="CEW20" s="9"/>
      <c r="CEX20" s="9"/>
      <c r="CEY20" s="9"/>
      <c r="CEZ20" s="9"/>
      <c r="CFA20" s="9"/>
      <c r="CFB20" s="9"/>
      <c r="CFC20" s="9"/>
      <c r="CFD20" s="9"/>
      <c r="CFE20" s="9"/>
      <c r="CFF20" s="9"/>
      <c r="CFG20" s="9"/>
      <c r="CFH20" s="9"/>
      <c r="CFI20" s="9"/>
      <c r="CFJ20" s="9"/>
      <c r="CFK20" s="9"/>
      <c r="CFL20" s="9"/>
      <c r="CFM20" s="9"/>
      <c r="CFN20" s="9"/>
      <c r="CFO20" s="9"/>
      <c r="CFP20" s="9"/>
      <c r="CFQ20" s="9"/>
      <c r="CFR20" s="9"/>
      <c r="CFS20" s="9"/>
      <c r="CFT20" s="9"/>
      <c r="CFU20" s="9"/>
      <c r="CFV20" s="9"/>
      <c r="CFW20" s="9"/>
      <c r="CFX20" s="9"/>
      <c r="CFY20" s="9"/>
      <c r="CFZ20" s="9"/>
      <c r="CGA20" s="9"/>
      <c r="CGB20" s="9"/>
      <c r="CGC20" s="9"/>
      <c r="CGD20" s="9"/>
      <c r="CGE20" s="9"/>
      <c r="CGF20" s="9"/>
      <c r="CGG20" s="9"/>
      <c r="CGH20" s="9"/>
      <c r="CGI20" s="9"/>
      <c r="CGJ20" s="9"/>
      <c r="CGK20" s="9"/>
      <c r="CGL20" s="9"/>
      <c r="CGM20" s="9"/>
      <c r="CGN20" s="9"/>
      <c r="CGO20" s="9"/>
      <c r="CGP20" s="9"/>
      <c r="CGQ20" s="9"/>
      <c r="CGR20" s="9"/>
      <c r="CGS20" s="9"/>
      <c r="CGT20" s="9"/>
      <c r="CGU20" s="9"/>
      <c r="CGV20" s="9"/>
      <c r="CGW20" s="9"/>
      <c r="CGX20" s="9"/>
      <c r="CGY20" s="9"/>
      <c r="CGZ20" s="9"/>
      <c r="CHA20" s="9"/>
      <c r="CHB20" s="9"/>
      <c r="CHC20" s="9"/>
      <c r="CHD20" s="9"/>
      <c r="CHE20" s="9"/>
      <c r="CHF20" s="9"/>
      <c r="CHG20" s="9"/>
      <c r="CHH20" s="9"/>
      <c r="CHI20" s="9"/>
      <c r="CHJ20" s="9"/>
      <c r="CHK20" s="9"/>
      <c r="CHL20" s="9"/>
      <c r="CHM20" s="9"/>
      <c r="CHN20" s="9"/>
      <c r="CHO20" s="9"/>
      <c r="CHP20" s="9"/>
      <c r="CHQ20" s="9"/>
      <c r="CHR20" s="9"/>
      <c r="CHS20" s="9"/>
      <c r="CHT20" s="9"/>
      <c r="CHU20" s="9"/>
      <c r="CHV20" s="9"/>
      <c r="CHW20" s="9"/>
      <c r="CHX20" s="9"/>
      <c r="CHY20" s="9"/>
      <c r="CHZ20" s="9"/>
      <c r="CIA20" s="9"/>
      <c r="CIB20" s="9"/>
      <c r="CIC20" s="9"/>
      <c r="CID20" s="9"/>
      <c r="CIE20" s="9"/>
      <c r="CIF20" s="9"/>
      <c r="CIG20" s="9"/>
      <c r="CIH20" s="9"/>
      <c r="CII20" s="9"/>
      <c r="CIJ20" s="9"/>
      <c r="CIK20" s="9"/>
      <c r="CIL20" s="9"/>
      <c r="CIM20" s="9"/>
      <c r="CIN20" s="9"/>
      <c r="CIO20" s="9"/>
      <c r="CIP20" s="9"/>
      <c r="CIQ20" s="9"/>
      <c r="CIR20" s="9"/>
      <c r="CIS20" s="9"/>
      <c r="CIT20" s="9"/>
      <c r="CIU20" s="9"/>
      <c r="CIV20" s="9"/>
      <c r="CIW20" s="9"/>
      <c r="CIX20" s="9"/>
      <c r="CIY20" s="9"/>
      <c r="CIZ20" s="9"/>
      <c r="CJA20" s="9"/>
      <c r="CJB20" s="9"/>
      <c r="CJC20" s="9"/>
      <c r="CJD20" s="9"/>
      <c r="CJE20" s="9"/>
      <c r="CJF20" s="9"/>
      <c r="CJG20" s="9"/>
      <c r="CJH20" s="9"/>
      <c r="CJI20" s="9"/>
      <c r="CJJ20" s="9"/>
      <c r="CJK20" s="9"/>
      <c r="CJL20" s="9"/>
      <c r="CJM20" s="9"/>
      <c r="CJN20" s="9"/>
      <c r="CJO20" s="9"/>
      <c r="CJP20" s="9"/>
      <c r="CJQ20" s="9"/>
      <c r="CJR20" s="9"/>
      <c r="CJS20" s="9"/>
      <c r="CJT20" s="9"/>
      <c r="CJU20" s="9"/>
      <c r="CJV20" s="9"/>
      <c r="CJW20" s="9"/>
      <c r="CJX20" s="9"/>
      <c r="CJY20" s="9"/>
      <c r="CJZ20" s="9"/>
      <c r="CKA20" s="9"/>
      <c r="CKB20" s="9"/>
      <c r="CKC20" s="9"/>
      <c r="CKD20" s="9"/>
      <c r="CKE20" s="9"/>
      <c r="CKF20" s="9"/>
      <c r="CKG20" s="9"/>
      <c r="CKH20" s="9"/>
      <c r="CKI20" s="9"/>
      <c r="CKJ20" s="9"/>
      <c r="CKK20" s="9"/>
      <c r="CKL20" s="9"/>
      <c r="CKM20" s="9"/>
      <c r="CKN20" s="9"/>
      <c r="CKO20" s="9"/>
      <c r="CKP20" s="9"/>
      <c r="CKQ20" s="9"/>
      <c r="CKR20" s="9"/>
      <c r="CKS20" s="9"/>
      <c r="CKT20" s="9"/>
      <c r="CKU20" s="9"/>
      <c r="CKV20" s="9"/>
      <c r="CKW20" s="9"/>
      <c r="CKX20" s="9"/>
      <c r="CKY20" s="9"/>
      <c r="CKZ20" s="9"/>
      <c r="CLA20" s="9"/>
      <c r="CLB20" s="9"/>
      <c r="CLC20" s="9"/>
      <c r="CLD20" s="9"/>
      <c r="CLE20" s="9"/>
      <c r="CLF20" s="9"/>
      <c r="CLG20" s="9"/>
      <c r="CLH20" s="9"/>
      <c r="CLI20" s="9"/>
      <c r="CLJ20" s="9"/>
      <c r="CLK20" s="9"/>
      <c r="CLL20" s="9"/>
      <c r="CLM20" s="9"/>
      <c r="CLN20" s="9"/>
      <c r="CLO20" s="9"/>
      <c r="CLP20" s="9"/>
      <c r="CLQ20" s="9"/>
      <c r="CLR20" s="9"/>
      <c r="CLS20" s="9"/>
      <c r="CLT20" s="9"/>
      <c r="CLU20" s="9"/>
      <c r="CLV20" s="9"/>
      <c r="CLW20" s="9"/>
      <c r="CLX20" s="9"/>
      <c r="CLY20" s="9"/>
      <c r="CLZ20" s="9"/>
      <c r="CMA20" s="9"/>
      <c r="CMB20" s="9"/>
      <c r="CMC20" s="9"/>
      <c r="CMD20" s="9"/>
      <c r="CME20" s="9"/>
      <c r="CMF20" s="9"/>
      <c r="CMG20" s="9"/>
      <c r="CMH20" s="9"/>
      <c r="CMI20" s="9"/>
      <c r="CMJ20" s="9"/>
      <c r="CMK20" s="9"/>
      <c r="CML20" s="9"/>
      <c r="CMM20" s="9"/>
      <c r="CMN20" s="9"/>
      <c r="CMO20" s="9"/>
      <c r="CMP20" s="9"/>
      <c r="CMQ20" s="9"/>
      <c r="CMR20" s="9"/>
      <c r="CMS20" s="9"/>
      <c r="CMT20" s="9"/>
      <c r="CMU20" s="9"/>
      <c r="CMV20" s="9"/>
      <c r="CMW20" s="9"/>
      <c r="CMX20" s="9"/>
      <c r="CMY20" s="9"/>
      <c r="CMZ20" s="9"/>
      <c r="CNA20" s="9"/>
      <c r="CNB20" s="9"/>
      <c r="CNC20" s="9"/>
      <c r="CND20" s="9"/>
      <c r="CNE20" s="9"/>
      <c r="CNF20" s="9"/>
      <c r="CNG20" s="9"/>
      <c r="CNH20" s="9"/>
      <c r="CNI20" s="9"/>
      <c r="CNJ20" s="9"/>
      <c r="CNK20" s="9"/>
      <c r="CNL20" s="9"/>
      <c r="CNM20" s="9"/>
      <c r="CNN20" s="9"/>
      <c r="CNO20" s="9"/>
      <c r="CNP20" s="9"/>
      <c r="CNQ20" s="9"/>
      <c r="CNR20" s="9"/>
      <c r="CNS20" s="9"/>
      <c r="CNT20" s="9"/>
      <c r="CNU20" s="9"/>
      <c r="CNV20" s="9"/>
      <c r="CNW20" s="9"/>
      <c r="CNX20" s="9"/>
      <c r="CNY20" s="9"/>
      <c r="CNZ20" s="9"/>
      <c r="COA20" s="9"/>
      <c r="COB20" s="9"/>
      <c r="COC20" s="9"/>
      <c r="COD20" s="9"/>
      <c r="COE20" s="9"/>
      <c r="COF20" s="9"/>
      <c r="COG20" s="9"/>
      <c r="COH20" s="9"/>
      <c r="COI20" s="9"/>
      <c r="COJ20" s="9"/>
      <c r="COK20" s="9"/>
      <c r="COL20" s="9"/>
      <c r="COM20" s="9"/>
      <c r="CON20" s="9"/>
      <c r="COO20" s="9"/>
      <c r="COP20" s="9"/>
      <c r="COQ20" s="9"/>
      <c r="COR20" s="9"/>
      <c r="COS20" s="9"/>
      <c r="COT20" s="9"/>
      <c r="COU20" s="9"/>
      <c r="COV20" s="9"/>
      <c r="COW20" s="9"/>
      <c r="COX20" s="9"/>
      <c r="COY20" s="9"/>
      <c r="COZ20" s="9"/>
      <c r="CPA20" s="9"/>
      <c r="CPB20" s="9"/>
      <c r="CPC20" s="9"/>
      <c r="CPD20" s="9"/>
      <c r="CPE20" s="9"/>
      <c r="CPF20" s="9"/>
      <c r="CPG20" s="9"/>
      <c r="CPH20" s="9"/>
      <c r="CPI20" s="9"/>
      <c r="CPJ20" s="9"/>
      <c r="CPK20" s="9"/>
      <c r="CPL20" s="9"/>
      <c r="CPM20" s="9"/>
      <c r="CPN20" s="9"/>
      <c r="CPO20" s="9"/>
      <c r="CPP20" s="9"/>
      <c r="CPQ20" s="9"/>
      <c r="CPR20" s="9"/>
      <c r="CPS20" s="9"/>
      <c r="CPT20" s="9"/>
      <c r="CPU20" s="9"/>
      <c r="CPV20" s="9"/>
      <c r="CPW20" s="9"/>
      <c r="CPX20" s="9"/>
      <c r="CPY20" s="9"/>
      <c r="CPZ20" s="9"/>
      <c r="CQA20" s="9"/>
      <c r="CQB20" s="9"/>
      <c r="CQC20" s="9"/>
      <c r="CQD20" s="9"/>
      <c r="CQE20" s="9"/>
      <c r="CQF20" s="9"/>
      <c r="CQG20" s="9"/>
      <c r="CQH20" s="9"/>
      <c r="CQI20" s="9"/>
      <c r="CQJ20" s="9"/>
      <c r="CQK20" s="9"/>
      <c r="CQL20" s="9"/>
      <c r="CQM20" s="9"/>
      <c r="CQN20" s="9"/>
      <c r="CQO20" s="9"/>
      <c r="CQP20" s="9"/>
      <c r="CQQ20" s="9"/>
      <c r="CQR20" s="9"/>
      <c r="CQS20" s="9"/>
      <c r="CQT20" s="9"/>
      <c r="CQU20" s="9"/>
      <c r="CQV20" s="9"/>
      <c r="CQW20" s="9"/>
      <c r="CQX20" s="9"/>
      <c r="CQY20" s="9"/>
      <c r="CQZ20" s="9"/>
      <c r="CRA20" s="9"/>
      <c r="CRB20" s="9"/>
      <c r="CRC20" s="9"/>
      <c r="CRD20" s="9"/>
      <c r="CRE20" s="9"/>
      <c r="CRF20" s="9"/>
      <c r="CRG20" s="9"/>
      <c r="CRH20" s="9"/>
      <c r="CRI20" s="9"/>
      <c r="CRJ20" s="9"/>
      <c r="CRK20" s="9"/>
      <c r="CRL20" s="9"/>
      <c r="CRM20" s="9"/>
      <c r="CRN20" s="9"/>
      <c r="CRO20" s="9"/>
      <c r="CRP20" s="9"/>
      <c r="CRQ20" s="9"/>
      <c r="CRR20" s="9"/>
      <c r="CRS20" s="9"/>
      <c r="CRT20" s="9"/>
      <c r="CRU20" s="9"/>
      <c r="CRV20" s="9"/>
      <c r="CRW20" s="9"/>
      <c r="CRX20" s="9"/>
      <c r="CRY20" s="9"/>
      <c r="CRZ20" s="9"/>
      <c r="CSA20" s="9"/>
      <c r="CSB20" s="9"/>
      <c r="CSC20" s="9"/>
      <c r="CSD20" s="9"/>
      <c r="CSE20" s="9"/>
      <c r="CSF20" s="9"/>
      <c r="CSG20" s="9"/>
      <c r="CSH20" s="9"/>
      <c r="CSI20" s="9"/>
      <c r="CSJ20" s="9"/>
      <c r="CSK20" s="9"/>
      <c r="CSL20" s="9"/>
      <c r="CSM20" s="9"/>
      <c r="CSN20" s="9"/>
      <c r="CSO20" s="9"/>
      <c r="CSP20" s="9"/>
      <c r="CSQ20" s="9"/>
      <c r="CSR20" s="9"/>
      <c r="CSS20" s="9"/>
      <c r="CST20" s="9"/>
      <c r="CSU20" s="9"/>
      <c r="CSV20" s="9"/>
      <c r="CSW20" s="9"/>
      <c r="CSX20" s="9"/>
      <c r="CSY20" s="9"/>
      <c r="CSZ20" s="9"/>
      <c r="CTA20" s="9"/>
      <c r="CTB20" s="9"/>
      <c r="CTC20" s="9"/>
      <c r="CTD20" s="9"/>
      <c r="CTE20" s="9"/>
      <c r="CTF20" s="9"/>
      <c r="CTG20" s="9"/>
      <c r="CTH20" s="9"/>
      <c r="CTI20" s="9"/>
      <c r="CTJ20" s="9"/>
      <c r="CTK20" s="9"/>
      <c r="CTL20" s="9"/>
      <c r="CTM20" s="9"/>
      <c r="CTN20" s="9"/>
      <c r="CTO20" s="9"/>
      <c r="CTP20" s="9"/>
      <c r="CTQ20" s="9"/>
      <c r="CTR20" s="9"/>
      <c r="CTS20" s="9"/>
      <c r="CTT20" s="9"/>
      <c r="CTU20" s="9"/>
      <c r="CTV20" s="9"/>
      <c r="CTW20" s="9"/>
      <c r="CTX20" s="9"/>
      <c r="CTY20" s="9"/>
      <c r="CTZ20" s="9"/>
      <c r="CUA20" s="9"/>
      <c r="CUB20" s="9"/>
      <c r="CUC20" s="9"/>
      <c r="CUD20" s="9"/>
      <c r="CUE20" s="9"/>
      <c r="CUF20" s="9"/>
      <c r="CUG20" s="9"/>
      <c r="CUH20" s="9"/>
      <c r="CUI20" s="9"/>
      <c r="CUJ20" s="9"/>
      <c r="CUK20" s="9"/>
      <c r="CUL20" s="9"/>
      <c r="CUM20" s="9"/>
      <c r="CUN20" s="9"/>
      <c r="CUO20" s="9"/>
      <c r="CUP20" s="9"/>
      <c r="CUQ20" s="9"/>
      <c r="CUR20" s="9"/>
      <c r="CUS20" s="9"/>
      <c r="CUT20" s="9"/>
    </row>
    <row r="21" spans="1:2594" s="9" customFormat="1" ht="15" customHeight="1" x14ac:dyDescent="0.15">
      <c r="A21" s="192" t="s">
        <v>83</v>
      </c>
      <c r="B21" s="39" t="s">
        <v>84</v>
      </c>
      <c r="C21" s="239" t="s">
        <v>82</v>
      </c>
      <c r="D21" s="28"/>
      <c r="E21" s="28"/>
      <c r="F21" s="28"/>
      <c r="G21" s="28"/>
      <c r="H21" s="28"/>
      <c r="I21" s="28"/>
      <c r="J21" s="28"/>
      <c r="K21" s="28"/>
      <c r="L21" s="115"/>
      <c r="M21" s="115"/>
      <c r="N21" s="38" t="str">
        <f>A21</f>
        <v>3.1</v>
      </c>
      <c r="O21" s="19" t="str">
        <f>B21</f>
        <v>ДРЕВЕСНАЯ ЩЕПА И СТРУЖКА</v>
      </c>
      <c r="P21" s="239" t="s">
        <v>82</v>
      </c>
      <c r="Q21" s="88"/>
      <c r="R21" s="88"/>
      <c r="S21" s="88"/>
      <c r="T21" s="88"/>
      <c r="U21" s="88"/>
      <c r="V21" s="88"/>
      <c r="W21" s="88"/>
      <c r="X21" s="89"/>
      <c r="Y21" s="115" t="s">
        <v>0</v>
      </c>
      <c r="Z21" s="151" t="str">
        <f>A21</f>
        <v>3.1</v>
      </c>
      <c r="AA21" s="19" t="str">
        <f>B21</f>
        <v>ДРЕВЕСНАЯ ЩЕПА И СТРУЖКА</v>
      </c>
      <c r="AB21" s="239" t="s">
        <v>82</v>
      </c>
      <c r="AC21" s="149">
        <f>IF(ISNUMBER('CB1-Производство'!D33+D21-H21),'CB1-Производство'!D33+D21-H21,IF(ISNUMBER(H21-D21),"NT " &amp; H21-D21,"…"))</f>
        <v>13575.49</v>
      </c>
      <c r="AD21" s="144">
        <f>IF(ISNUMBER('CB1-Производство'!E33+F21-J21),'CB1-Производство'!E33+F21-J21,IF(ISNUMBER(J21-F21),"NT " &amp; J21-F21,"…"))</f>
        <v>14277.789999999999</v>
      </c>
    </row>
    <row r="22" spans="1:2594" s="9" customFormat="1" ht="15" customHeight="1" x14ac:dyDescent="0.15">
      <c r="A22" s="193" t="s">
        <v>85</v>
      </c>
      <c r="B22" s="39" t="s">
        <v>86</v>
      </c>
      <c r="C22" s="239" t="s">
        <v>82</v>
      </c>
      <c r="D22" s="28"/>
      <c r="E22" s="28"/>
      <c r="F22" s="28"/>
      <c r="G22" s="28"/>
      <c r="H22" s="28"/>
      <c r="I22" s="28"/>
      <c r="J22" s="28"/>
      <c r="K22" s="28"/>
      <c r="L22" s="115"/>
      <c r="M22" s="115"/>
      <c r="N22" s="230" t="str">
        <f>A22</f>
        <v>3.2</v>
      </c>
      <c r="O22" s="19" t="str">
        <f>B22</f>
        <v>ДРЕВЕСНЫЕ ОТХОДЫ (ВКЛЮЧАЯ ДРЕВЕСИНУ ДЛЯ АГЛОМЕРАТОВ)</v>
      </c>
      <c r="P22" s="239" t="s">
        <v>82</v>
      </c>
      <c r="Q22" s="90"/>
      <c r="R22" s="90"/>
      <c r="S22" s="90"/>
      <c r="T22" s="90"/>
      <c r="U22" s="90"/>
      <c r="V22" s="90"/>
      <c r="W22" s="90"/>
      <c r="X22" s="91"/>
      <c r="Y22" s="115"/>
      <c r="Z22" s="151" t="str">
        <f>A22</f>
        <v>3.2</v>
      </c>
      <c r="AA22" s="19" t="str">
        <f>B22</f>
        <v>ДРЕВЕСНЫЕ ОТХОДЫ (ВКЛЮЧАЯ ДРЕВЕСИНУ ДЛЯ АГЛОМЕРАТОВ)</v>
      </c>
      <c r="AB22" s="239" t="s">
        <v>82</v>
      </c>
      <c r="AC22" s="140">
        <f>IF(ISNUMBER('CB1-Производство'!D34+D22-H22),'CB1-Производство'!D34+D22-H22,IF(ISNUMBER(H22-D22),"NT " &amp; H22-D22,"…"))</f>
        <v>9000</v>
      </c>
      <c r="AD22" s="144">
        <f>IF(ISNUMBER('CB1-Производство'!E34+F22-J22),'CB1-Производство'!E34+F22-J22,IF(ISNUMBER(J22-F22),"NT " &amp; J22-F22,"…"))</f>
        <v>10000</v>
      </c>
    </row>
    <row r="23" spans="1:2594" s="66" customFormat="1" ht="15" customHeight="1" x14ac:dyDescent="0.15">
      <c r="A23" s="189" t="s">
        <v>185</v>
      </c>
      <c r="B23" s="178" t="s">
        <v>87</v>
      </c>
      <c r="C23" s="241" t="s">
        <v>79</v>
      </c>
      <c r="D23" s="68"/>
      <c r="E23" s="68"/>
      <c r="F23" s="68"/>
      <c r="G23" s="68"/>
      <c r="H23" s="68"/>
      <c r="I23" s="68"/>
      <c r="J23" s="68"/>
      <c r="K23" s="68"/>
      <c r="L23" s="115"/>
      <c r="M23" s="115"/>
      <c r="N23" s="316" t="str">
        <f t="shared" ref="N23" si="14">A23</f>
        <v>4</v>
      </c>
      <c r="O23" s="67" t="str">
        <f t="shared" ref="O23" si="15">B23</f>
        <v>БЫВШАЯ В УПОТРЕБЛЕНИИ РЕКУПЕРИРОВАННАЯ ДРЕВЕСИНА</v>
      </c>
      <c r="P23" s="241" t="s">
        <v>79</v>
      </c>
      <c r="Q23" s="155"/>
      <c r="R23" s="112"/>
      <c r="S23" s="112"/>
      <c r="T23" s="112"/>
      <c r="U23" s="112"/>
      <c r="V23" s="112"/>
      <c r="W23" s="112"/>
      <c r="X23" s="228"/>
      <c r="Y23" s="115"/>
      <c r="Z23" s="158" t="str">
        <f t="shared" ref="Z23" si="16">A23</f>
        <v>4</v>
      </c>
      <c r="AA23" s="67" t="str">
        <f t="shared" ref="AA23" si="17">B23</f>
        <v>БЫВШАЯ В УПОТРЕБЛЕНИИ РЕКУПЕРИРОВАННАЯ ДРЕВЕСИНА</v>
      </c>
      <c r="AB23" s="241" t="s">
        <v>184</v>
      </c>
      <c r="AC23" s="136" t="str">
        <f>IF(ISNUMBER('CB1-Производство'!D35+D23-H23),'CB1-Производство'!D35+D23-H23,IF(ISNUMBER(H23-D23),"NT " &amp; H23-D23,"…"))</f>
        <v>NT 0</v>
      </c>
      <c r="AD23" s="137" t="str">
        <f>IF(ISNUMBER('CB1-Производство'!E35+F23-J23),'CB1-Производство'!E35+F23-J23,IF(ISNUMBER(J23-F23),"NT " &amp; J23-F23,"…"))</f>
        <v>NT 0</v>
      </c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  <c r="CNI23" s="9"/>
      <c r="CNJ23" s="9"/>
      <c r="CNK23" s="9"/>
      <c r="CNL23" s="9"/>
      <c r="CNM23" s="9"/>
      <c r="CNN23" s="9"/>
      <c r="CNO23" s="9"/>
      <c r="CNP23" s="9"/>
      <c r="CNQ23" s="9"/>
      <c r="CNR23" s="9"/>
      <c r="CNS23" s="9"/>
      <c r="CNT23" s="9"/>
      <c r="CNU23" s="9"/>
      <c r="CNV23" s="9"/>
      <c r="CNW23" s="9"/>
      <c r="CNX23" s="9"/>
      <c r="CNY23" s="9"/>
      <c r="CNZ23" s="9"/>
      <c r="COA23" s="9"/>
      <c r="COB23" s="9"/>
      <c r="COC23" s="9"/>
      <c r="COD23" s="9"/>
      <c r="COE23" s="9"/>
      <c r="COF23" s="9"/>
      <c r="COG23" s="9"/>
      <c r="COH23" s="9"/>
      <c r="COI23" s="9"/>
      <c r="COJ23" s="9"/>
      <c r="COK23" s="9"/>
      <c r="COL23" s="9"/>
      <c r="COM23" s="9"/>
      <c r="CON23" s="9"/>
      <c r="COO23" s="9"/>
      <c r="COP23" s="9"/>
      <c r="COQ23" s="9"/>
      <c r="COR23" s="9"/>
      <c r="COS23" s="9"/>
      <c r="COT23" s="9"/>
      <c r="COU23" s="9"/>
      <c r="COV23" s="9"/>
      <c r="COW23" s="9"/>
      <c r="COX23" s="9"/>
      <c r="COY23" s="9"/>
      <c r="COZ23" s="9"/>
      <c r="CPA23" s="9"/>
      <c r="CPB23" s="9"/>
      <c r="CPC23" s="9"/>
      <c r="CPD23" s="9"/>
      <c r="CPE23" s="9"/>
      <c r="CPF23" s="9"/>
      <c r="CPG23" s="9"/>
      <c r="CPH23" s="9"/>
      <c r="CPI23" s="9"/>
      <c r="CPJ23" s="9"/>
      <c r="CPK23" s="9"/>
      <c r="CPL23" s="9"/>
      <c r="CPM23" s="9"/>
      <c r="CPN23" s="9"/>
      <c r="CPO23" s="9"/>
      <c r="CPP23" s="9"/>
      <c r="CPQ23" s="9"/>
      <c r="CPR23" s="9"/>
      <c r="CPS23" s="9"/>
      <c r="CPT23" s="9"/>
      <c r="CPU23" s="9"/>
      <c r="CPV23" s="9"/>
      <c r="CPW23" s="9"/>
      <c r="CPX23" s="9"/>
      <c r="CPY23" s="9"/>
      <c r="CPZ23" s="9"/>
      <c r="CQA23" s="9"/>
      <c r="CQB23" s="9"/>
      <c r="CQC23" s="9"/>
      <c r="CQD23" s="9"/>
      <c r="CQE23" s="9"/>
      <c r="CQF23" s="9"/>
      <c r="CQG23" s="9"/>
      <c r="CQH23" s="9"/>
      <c r="CQI23" s="9"/>
      <c r="CQJ23" s="9"/>
      <c r="CQK23" s="9"/>
      <c r="CQL23" s="9"/>
      <c r="CQM23" s="9"/>
      <c r="CQN23" s="9"/>
      <c r="CQO23" s="9"/>
      <c r="CQP23" s="9"/>
      <c r="CQQ23" s="9"/>
      <c r="CQR23" s="9"/>
      <c r="CQS23" s="9"/>
      <c r="CQT23" s="9"/>
      <c r="CQU23" s="9"/>
      <c r="CQV23" s="9"/>
      <c r="CQW23" s="9"/>
      <c r="CQX23" s="9"/>
      <c r="CQY23" s="9"/>
      <c r="CQZ23" s="9"/>
      <c r="CRA23" s="9"/>
      <c r="CRB23" s="9"/>
      <c r="CRC23" s="9"/>
      <c r="CRD23" s="9"/>
      <c r="CRE23" s="9"/>
      <c r="CRF23" s="9"/>
      <c r="CRG23" s="9"/>
      <c r="CRH23" s="9"/>
      <c r="CRI23" s="9"/>
      <c r="CRJ23" s="9"/>
      <c r="CRK23" s="9"/>
      <c r="CRL23" s="9"/>
      <c r="CRM23" s="9"/>
      <c r="CRN23" s="9"/>
      <c r="CRO23" s="9"/>
      <c r="CRP23" s="9"/>
      <c r="CRQ23" s="9"/>
      <c r="CRR23" s="9"/>
      <c r="CRS23" s="9"/>
      <c r="CRT23" s="9"/>
      <c r="CRU23" s="9"/>
      <c r="CRV23" s="9"/>
      <c r="CRW23" s="9"/>
      <c r="CRX23" s="9"/>
      <c r="CRY23" s="9"/>
      <c r="CRZ23" s="9"/>
      <c r="CSA23" s="9"/>
      <c r="CSB23" s="9"/>
      <c r="CSC23" s="9"/>
      <c r="CSD23" s="9"/>
      <c r="CSE23" s="9"/>
      <c r="CSF23" s="9"/>
      <c r="CSG23" s="9"/>
      <c r="CSH23" s="9"/>
      <c r="CSI23" s="9"/>
      <c r="CSJ23" s="9"/>
      <c r="CSK23" s="9"/>
      <c r="CSL23" s="9"/>
      <c r="CSM23" s="9"/>
      <c r="CSN23" s="9"/>
      <c r="CSO23" s="9"/>
      <c r="CSP23" s="9"/>
      <c r="CSQ23" s="9"/>
      <c r="CSR23" s="9"/>
      <c r="CSS23" s="9"/>
      <c r="CST23" s="9"/>
      <c r="CSU23" s="9"/>
      <c r="CSV23" s="9"/>
      <c r="CSW23" s="9"/>
      <c r="CSX23" s="9"/>
      <c r="CSY23" s="9"/>
      <c r="CSZ23" s="9"/>
      <c r="CTA23" s="9"/>
      <c r="CTB23" s="9"/>
      <c r="CTC23" s="9"/>
      <c r="CTD23" s="9"/>
      <c r="CTE23" s="9"/>
      <c r="CTF23" s="9"/>
      <c r="CTG23" s="9"/>
      <c r="CTH23" s="9"/>
      <c r="CTI23" s="9"/>
      <c r="CTJ23" s="9"/>
      <c r="CTK23" s="9"/>
      <c r="CTL23" s="9"/>
      <c r="CTM23" s="9"/>
      <c r="CTN23" s="9"/>
      <c r="CTO23" s="9"/>
      <c r="CTP23" s="9"/>
      <c r="CTQ23" s="9"/>
      <c r="CTR23" s="9"/>
      <c r="CTS23" s="9"/>
      <c r="CTT23" s="9"/>
      <c r="CTU23" s="9"/>
      <c r="CTV23" s="9"/>
      <c r="CTW23" s="9"/>
      <c r="CTX23" s="9"/>
      <c r="CTY23" s="9"/>
      <c r="CTZ23" s="9"/>
      <c r="CUA23" s="9"/>
      <c r="CUB23" s="9"/>
      <c r="CUC23" s="9"/>
      <c r="CUD23" s="9"/>
      <c r="CUE23" s="9"/>
      <c r="CUF23" s="9"/>
      <c r="CUG23" s="9"/>
      <c r="CUH23" s="9"/>
      <c r="CUI23" s="9"/>
      <c r="CUJ23" s="9"/>
      <c r="CUK23" s="9"/>
      <c r="CUL23" s="9"/>
      <c r="CUM23" s="9"/>
      <c r="CUN23" s="9"/>
      <c r="CUO23" s="9"/>
      <c r="CUP23" s="9"/>
      <c r="CUQ23" s="9"/>
      <c r="CUR23" s="9"/>
      <c r="CUS23" s="9"/>
      <c r="CUT23" s="9"/>
    </row>
    <row r="24" spans="1:2594" s="66" customFormat="1" ht="15" customHeight="1" x14ac:dyDescent="0.15">
      <c r="A24" s="181" t="s">
        <v>89</v>
      </c>
      <c r="B24" s="176" t="s">
        <v>90</v>
      </c>
      <c r="C24" s="241" t="s">
        <v>79</v>
      </c>
      <c r="D24" s="68"/>
      <c r="E24" s="68"/>
      <c r="F24" s="68"/>
      <c r="G24" s="68"/>
      <c r="H24" s="68"/>
      <c r="I24" s="68"/>
      <c r="J24" s="68"/>
      <c r="K24" s="68"/>
      <c r="L24" s="115"/>
      <c r="M24" s="115"/>
      <c r="N24" s="316" t="str">
        <f t="shared" si="11"/>
        <v>5</v>
      </c>
      <c r="O24" s="67" t="str">
        <f t="shared" si="12"/>
        <v>ДРЕВЕСНЫЕ ПЕЛЛЕТЫ И ПРОЧИЕ АГЛОМЕРАТЫ</v>
      </c>
      <c r="P24" s="241" t="s">
        <v>79</v>
      </c>
      <c r="Q24" s="155">
        <f>D24-(D25+D26)</f>
        <v>0</v>
      </c>
      <c r="R24" s="112">
        <f t="shared" ref="R24:X24" si="18">E24-(E25+E26)</f>
        <v>0</v>
      </c>
      <c r="S24" s="112">
        <f t="shared" si="18"/>
        <v>0</v>
      </c>
      <c r="T24" s="112">
        <f t="shared" si="18"/>
        <v>0</v>
      </c>
      <c r="U24" s="112">
        <f t="shared" si="18"/>
        <v>0</v>
      </c>
      <c r="V24" s="112">
        <f t="shared" si="18"/>
        <v>0</v>
      </c>
      <c r="W24" s="112">
        <f t="shared" si="18"/>
        <v>0</v>
      </c>
      <c r="X24" s="228">
        <f t="shared" si="18"/>
        <v>0</v>
      </c>
      <c r="Y24" s="115"/>
      <c r="Z24" s="158" t="str">
        <f t="shared" si="4"/>
        <v>5</v>
      </c>
      <c r="AA24" s="67" t="str">
        <f t="shared" ref="AA24:AA35" si="19">B24</f>
        <v>ДРЕВЕСНЫЕ ПЕЛЛЕТЫ И ПРОЧИЕ АГЛОМЕРАТЫ</v>
      </c>
      <c r="AB24" s="241" t="s">
        <v>184</v>
      </c>
      <c r="AC24" s="136">
        <f>IF(ISNUMBER('CB1-Производство'!D36+D24-H24),'CB1-Производство'!D36+D24-H24,IF(ISNUMBER(H24-D24),"NT " &amp; H24-D24,"…"))</f>
        <v>2300</v>
      </c>
      <c r="AD24" s="137">
        <f>IF(ISNUMBER('CB1-Производство'!E36+F24-J24),'CB1-Производство'!E36+F24-J24,IF(ISNUMBER(J24-F24),"NT " &amp; J24-F24,"…"))</f>
        <v>2735</v>
      </c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  <c r="BVJ24" s="9"/>
      <c r="BVK24" s="9"/>
      <c r="BVL24" s="9"/>
      <c r="BVM24" s="9"/>
      <c r="BVN24" s="9"/>
      <c r="BVO24" s="9"/>
      <c r="BVP24" s="9"/>
      <c r="BVQ24" s="9"/>
      <c r="BVR24" s="9"/>
      <c r="BVS24" s="9"/>
      <c r="BVT24" s="9"/>
      <c r="BVU24" s="9"/>
      <c r="BVV24" s="9"/>
      <c r="BVW24" s="9"/>
      <c r="BVX24" s="9"/>
      <c r="BVY24" s="9"/>
      <c r="BVZ24" s="9"/>
      <c r="BWA24" s="9"/>
      <c r="BWB24" s="9"/>
      <c r="BWC24" s="9"/>
      <c r="BWD24" s="9"/>
      <c r="BWE24" s="9"/>
      <c r="BWF24" s="9"/>
      <c r="BWG24" s="9"/>
      <c r="BWH24" s="9"/>
      <c r="BWI24" s="9"/>
      <c r="BWJ24" s="9"/>
      <c r="BWK24" s="9"/>
      <c r="BWL24" s="9"/>
      <c r="BWM24" s="9"/>
      <c r="BWN24" s="9"/>
      <c r="BWO24" s="9"/>
      <c r="BWP24" s="9"/>
      <c r="BWQ24" s="9"/>
      <c r="BWR24" s="9"/>
      <c r="BWS24" s="9"/>
      <c r="BWT24" s="9"/>
      <c r="BWU24" s="9"/>
      <c r="BWV24" s="9"/>
      <c r="BWW24" s="9"/>
      <c r="BWX24" s="9"/>
      <c r="BWY24" s="9"/>
      <c r="BWZ24" s="9"/>
      <c r="BXA24" s="9"/>
      <c r="BXB24" s="9"/>
      <c r="BXC24" s="9"/>
      <c r="BXD24" s="9"/>
      <c r="BXE24" s="9"/>
      <c r="BXF24" s="9"/>
      <c r="BXG24" s="9"/>
      <c r="BXH24" s="9"/>
      <c r="BXI24" s="9"/>
      <c r="BXJ24" s="9"/>
      <c r="BXK24" s="9"/>
      <c r="BXL24" s="9"/>
      <c r="BXM24" s="9"/>
      <c r="BXN24" s="9"/>
      <c r="BXO24" s="9"/>
      <c r="BXP24" s="9"/>
      <c r="BXQ24" s="9"/>
      <c r="BXR24" s="9"/>
      <c r="BXS24" s="9"/>
      <c r="BXT24" s="9"/>
      <c r="BXU24" s="9"/>
      <c r="BXV24" s="9"/>
      <c r="BXW24" s="9"/>
      <c r="BXX24" s="9"/>
      <c r="BXY24" s="9"/>
      <c r="BXZ24" s="9"/>
      <c r="BYA24" s="9"/>
      <c r="BYB24" s="9"/>
      <c r="BYC24" s="9"/>
      <c r="BYD24" s="9"/>
      <c r="BYE24" s="9"/>
      <c r="BYF24" s="9"/>
      <c r="BYG24" s="9"/>
      <c r="BYH24" s="9"/>
      <c r="BYI24" s="9"/>
      <c r="BYJ24" s="9"/>
      <c r="BYK24" s="9"/>
      <c r="BYL24" s="9"/>
      <c r="BYM24" s="9"/>
      <c r="BYN24" s="9"/>
      <c r="BYO24" s="9"/>
      <c r="BYP24" s="9"/>
      <c r="BYQ24" s="9"/>
      <c r="BYR24" s="9"/>
      <c r="BYS24" s="9"/>
      <c r="BYT24" s="9"/>
      <c r="BYU24" s="9"/>
      <c r="BYV24" s="9"/>
      <c r="BYW24" s="9"/>
      <c r="BYX24" s="9"/>
      <c r="BYY24" s="9"/>
      <c r="BYZ24" s="9"/>
      <c r="BZA24" s="9"/>
      <c r="BZB24" s="9"/>
      <c r="BZC24" s="9"/>
      <c r="BZD24" s="9"/>
      <c r="BZE24" s="9"/>
      <c r="BZF24" s="9"/>
      <c r="BZG24" s="9"/>
      <c r="BZH24" s="9"/>
      <c r="BZI24" s="9"/>
      <c r="BZJ24" s="9"/>
      <c r="BZK24" s="9"/>
      <c r="BZL24" s="9"/>
      <c r="BZM24" s="9"/>
      <c r="BZN24" s="9"/>
      <c r="BZO24" s="9"/>
      <c r="BZP24" s="9"/>
      <c r="BZQ24" s="9"/>
      <c r="BZR24" s="9"/>
      <c r="BZS24" s="9"/>
      <c r="BZT24" s="9"/>
      <c r="BZU24" s="9"/>
      <c r="BZV24" s="9"/>
      <c r="BZW24" s="9"/>
      <c r="BZX24" s="9"/>
      <c r="BZY24" s="9"/>
      <c r="BZZ24" s="9"/>
      <c r="CAA24" s="9"/>
      <c r="CAB24" s="9"/>
      <c r="CAC24" s="9"/>
      <c r="CAD24" s="9"/>
      <c r="CAE24" s="9"/>
      <c r="CAF24" s="9"/>
      <c r="CAG24" s="9"/>
      <c r="CAH24" s="9"/>
      <c r="CAI24" s="9"/>
      <c r="CAJ24" s="9"/>
      <c r="CAK24" s="9"/>
      <c r="CAL24" s="9"/>
      <c r="CAM24" s="9"/>
      <c r="CAN24" s="9"/>
      <c r="CAO24" s="9"/>
      <c r="CAP24" s="9"/>
      <c r="CAQ24" s="9"/>
      <c r="CAR24" s="9"/>
      <c r="CAS24" s="9"/>
      <c r="CAT24" s="9"/>
      <c r="CAU24" s="9"/>
      <c r="CAV24" s="9"/>
      <c r="CAW24" s="9"/>
      <c r="CAX24" s="9"/>
      <c r="CAY24" s="9"/>
      <c r="CAZ24" s="9"/>
      <c r="CBA24" s="9"/>
      <c r="CBB24" s="9"/>
      <c r="CBC24" s="9"/>
      <c r="CBD24" s="9"/>
      <c r="CBE24" s="9"/>
      <c r="CBF24" s="9"/>
      <c r="CBG24" s="9"/>
      <c r="CBH24" s="9"/>
      <c r="CBI24" s="9"/>
      <c r="CBJ24" s="9"/>
      <c r="CBK24" s="9"/>
      <c r="CBL24" s="9"/>
      <c r="CBM24" s="9"/>
      <c r="CBN24" s="9"/>
      <c r="CBO24" s="9"/>
      <c r="CBP24" s="9"/>
      <c r="CBQ24" s="9"/>
      <c r="CBR24" s="9"/>
      <c r="CBS24" s="9"/>
      <c r="CBT24" s="9"/>
      <c r="CBU24" s="9"/>
      <c r="CBV24" s="9"/>
      <c r="CBW24" s="9"/>
      <c r="CBX24" s="9"/>
      <c r="CBY24" s="9"/>
      <c r="CBZ24" s="9"/>
      <c r="CCA24" s="9"/>
      <c r="CCB24" s="9"/>
      <c r="CCC24" s="9"/>
      <c r="CCD24" s="9"/>
      <c r="CCE24" s="9"/>
      <c r="CCF24" s="9"/>
      <c r="CCG24" s="9"/>
      <c r="CCH24" s="9"/>
      <c r="CCI24" s="9"/>
      <c r="CCJ24" s="9"/>
      <c r="CCK24" s="9"/>
      <c r="CCL24" s="9"/>
      <c r="CCM24" s="9"/>
      <c r="CCN24" s="9"/>
      <c r="CCO24" s="9"/>
      <c r="CCP24" s="9"/>
      <c r="CCQ24" s="9"/>
      <c r="CCR24" s="9"/>
      <c r="CCS24" s="9"/>
      <c r="CCT24" s="9"/>
      <c r="CCU24" s="9"/>
      <c r="CCV24" s="9"/>
      <c r="CCW24" s="9"/>
      <c r="CCX24" s="9"/>
      <c r="CCY24" s="9"/>
      <c r="CCZ24" s="9"/>
      <c r="CDA24" s="9"/>
      <c r="CDB24" s="9"/>
      <c r="CDC24" s="9"/>
      <c r="CDD24" s="9"/>
      <c r="CDE24" s="9"/>
      <c r="CDF24" s="9"/>
      <c r="CDG24" s="9"/>
      <c r="CDH24" s="9"/>
      <c r="CDI24" s="9"/>
      <c r="CDJ24" s="9"/>
      <c r="CDK24" s="9"/>
      <c r="CDL24" s="9"/>
      <c r="CDM24" s="9"/>
      <c r="CDN24" s="9"/>
      <c r="CDO24" s="9"/>
      <c r="CDP24" s="9"/>
      <c r="CDQ24" s="9"/>
      <c r="CDR24" s="9"/>
      <c r="CDS24" s="9"/>
      <c r="CDT24" s="9"/>
      <c r="CDU24" s="9"/>
      <c r="CDV24" s="9"/>
      <c r="CDW24" s="9"/>
      <c r="CDX24" s="9"/>
      <c r="CDY24" s="9"/>
      <c r="CDZ24" s="9"/>
      <c r="CEA24" s="9"/>
      <c r="CEB24" s="9"/>
      <c r="CEC24" s="9"/>
      <c r="CED24" s="9"/>
      <c r="CEE24" s="9"/>
      <c r="CEF24" s="9"/>
      <c r="CEG24" s="9"/>
      <c r="CEH24" s="9"/>
      <c r="CEI24" s="9"/>
      <c r="CEJ24" s="9"/>
      <c r="CEK24" s="9"/>
      <c r="CEL24" s="9"/>
      <c r="CEM24" s="9"/>
      <c r="CEN24" s="9"/>
      <c r="CEO24" s="9"/>
      <c r="CEP24" s="9"/>
      <c r="CEQ24" s="9"/>
      <c r="CER24" s="9"/>
      <c r="CES24" s="9"/>
      <c r="CET24" s="9"/>
      <c r="CEU24" s="9"/>
      <c r="CEV24" s="9"/>
      <c r="CEW24" s="9"/>
      <c r="CEX24" s="9"/>
      <c r="CEY24" s="9"/>
      <c r="CEZ24" s="9"/>
      <c r="CFA24" s="9"/>
      <c r="CFB24" s="9"/>
      <c r="CFC24" s="9"/>
      <c r="CFD24" s="9"/>
      <c r="CFE24" s="9"/>
      <c r="CFF24" s="9"/>
      <c r="CFG24" s="9"/>
      <c r="CFH24" s="9"/>
      <c r="CFI24" s="9"/>
      <c r="CFJ24" s="9"/>
      <c r="CFK24" s="9"/>
      <c r="CFL24" s="9"/>
      <c r="CFM24" s="9"/>
      <c r="CFN24" s="9"/>
      <c r="CFO24" s="9"/>
      <c r="CFP24" s="9"/>
      <c r="CFQ24" s="9"/>
      <c r="CFR24" s="9"/>
      <c r="CFS24" s="9"/>
      <c r="CFT24" s="9"/>
      <c r="CFU24" s="9"/>
      <c r="CFV24" s="9"/>
      <c r="CFW24" s="9"/>
      <c r="CFX24" s="9"/>
      <c r="CFY24" s="9"/>
      <c r="CFZ24" s="9"/>
      <c r="CGA24" s="9"/>
      <c r="CGB24" s="9"/>
      <c r="CGC24" s="9"/>
      <c r="CGD24" s="9"/>
      <c r="CGE24" s="9"/>
      <c r="CGF24" s="9"/>
      <c r="CGG24" s="9"/>
      <c r="CGH24" s="9"/>
      <c r="CGI24" s="9"/>
      <c r="CGJ24" s="9"/>
      <c r="CGK24" s="9"/>
      <c r="CGL24" s="9"/>
      <c r="CGM24" s="9"/>
      <c r="CGN24" s="9"/>
      <c r="CGO24" s="9"/>
      <c r="CGP24" s="9"/>
      <c r="CGQ24" s="9"/>
      <c r="CGR24" s="9"/>
      <c r="CGS24" s="9"/>
      <c r="CGT24" s="9"/>
      <c r="CGU24" s="9"/>
      <c r="CGV24" s="9"/>
      <c r="CGW24" s="9"/>
      <c r="CGX24" s="9"/>
      <c r="CGY24" s="9"/>
      <c r="CGZ24" s="9"/>
      <c r="CHA24" s="9"/>
      <c r="CHB24" s="9"/>
      <c r="CHC24" s="9"/>
      <c r="CHD24" s="9"/>
      <c r="CHE24" s="9"/>
      <c r="CHF24" s="9"/>
      <c r="CHG24" s="9"/>
      <c r="CHH24" s="9"/>
      <c r="CHI24" s="9"/>
      <c r="CHJ24" s="9"/>
      <c r="CHK24" s="9"/>
      <c r="CHL24" s="9"/>
      <c r="CHM24" s="9"/>
      <c r="CHN24" s="9"/>
      <c r="CHO24" s="9"/>
      <c r="CHP24" s="9"/>
      <c r="CHQ24" s="9"/>
      <c r="CHR24" s="9"/>
      <c r="CHS24" s="9"/>
      <c r="CHT24" s="9"/>
      <c r="CHU24" s="9"/>
      <c r="CHV24" s="9"/>
      <c r="CHW24" s="9"/>
      <c r="CHX24" s="9"/>
      <c r="CHY24" s="9"/>
      <c r="CHZ24" s="9"/>
      <c r="CIA24" s="9"/>
      <c r="CIB24" s="9"/>
      <c r="CIC24" s="9"/>
      <c r="CID24" s="9"/>
      <c r="CIE24" s="9"/>
      <c r="CIF24" s="9"/>
      <c r="CIG24" s="9"/>
      <c r="CIH24" s="9"/>
      <c r="CII24" s="9"/>
      <c r="CIJ24" s="9"/>
      <c r="CIK24" s="9"/>
      <c r="CIL24" s="9"/>
      <c r="CIM24" s="9"/>
      <c r="CIN24" s="9"/>
      <c r="CIO24" s="9"/>
      <c r="CIP24" s="9"/>
      <c r="CIQ24" s="9"/>
      <c r="CIR24" s="9"/>
      <c r="CIS24" s="9"/>
      <c r="CIT24" s="9"/>
      <c r="CIU24" s="9"/>
      <c r="CIV24" s="9"/>
      <c r="CIW24" s="9"/>
      <c r="CIX24" s="9"/>
      <c r="CIY24" s="9"/>
      <c r="CIZ24" s="9"/>
      <c r="CJA24" s="9"/>
      <c r="CJB24" s="9"/>
      <c r="CJC24" s="9"/>
      <c r="CJD24" s="9"/>
      <c r="CJE24" s="9"/>
      <c r="CJF24" s="9"/>
      <c r="CJG24" s="9"/>
      <c r="CJH24" s="9"/>
      <c r="CJI24" s="9"/>
      <c r="CJJ24" s="9"/>
      <c r="CJK24" s="9"/>
      <c r="CJL24" s="9"/>
      <c r="CJM24" s="9"/>
      <c r="CJN24" s="9"/>
      <c r="CJO24" s="9"/>
      <c r="CJP24" s="9"/>
      <c r="CJQ24" s="9"/>
      <c r="CJR24" s="9"/>
      <c r="CJS24" s="9"/>
      <c r="CJT24" s="9"/>
      <c r="CJU24" s="9"/>
      <c r="CJV24" s="9"/>
      <c r="CJW24" s="9"/>
      <c r="CJX24" s="9"/>
      <c r="CJY24" s="9"/>
      <c r="CJZ24" s="9"/>
      <c r="CKA24" s="9"/>
      <c r="CKB24" s="9"/>
      <c r="CKC24" s="9"/>
      <c r="CKD24" s="9"/>
      <c r="CKE24" s="9"/>
      <c r="CKF24" s="9"/>
      <c r="CKG24" s="9"/>
      <c r="CKH24" s="9"/>
      <c r="CKI24" s="9"/>
      <c r="CKJ24" s="9"/>
      <c r="CKK24" s="9"/>
      <c r="CKL24" s="9"/>
      <c r="CKM24" s="9"/>
      <c r="CKN24" s="9"/>
      <c r="CKO24" s="9"/>
      <c r="CKP24" s="9"/>
      <c r="CKQ24" s="9"/>
      <c r="CKR24" s="9"/>
      <c r="CKS24" s="9"/>
      <c r="CKT24" s="9"/>
      <c r="CKU24" s="9"/>
      <c r="CKV24" s="9"/>
      <c r="CKW24" s="9"/>
      <c r="CKX24" s="9"/>
      <c r="CKY24" s="9"/>
      <c r="CKZ24" s="9"/>
      <c r="CLA24" s="9"/>
      <c r="CLB24" s="9"/>
      <c r="CLC24" s="9"/>
      <c r="CLD24" s="9"/>
      <c r="CLE24" s="9"/>
      <c r="CLF24" s="9"/>
      <c r="CLG24" s="9"/>
      <c r="CLH24" s="9"/>
      <c r="CLI24" s="9"/>
      <c r="CLJ24" s="9"/>
      <c r="CLK24" s="9"/>
      <c r="CLL24" s="9"/>
      <c r="CLM24" s="9"/>
      <c r="CLN24" s="9"/>
      <c r="CLO24" s="9"/>
      <c r="CLP24" s="9"/>
      <c r="CLQ24" s="9"/>
      <c r="CLR24" s="9"/>
      <c r="CLS24" s="9"/>
      <c r="CLT24" s="9"/>
      <c r="CLU24" s="9"/>
      <c r="CLV24" s="9"/>
      <c r="CLW24" s="9"/>
      <c r="CLX24" s="9"/>
      <c r="CLY24" s="9"/>
      <c r="CLZ24" s="9"/>
      <c r="CMA24" s="9"/>
      <c r="CMB24" s="9"/>
      <c r="CMC24" s="9"/>
      <c r="CMD24" s="9"/>
      <c r="CME24" s="9"/>
      <c r="CMF24" s="9"/>
      <c r="CMG24" s="9"/>
      <c r="CMH24" s="9"/>
      <c r="CMI24" s="9"/>
      <c r="CMJ24" s="9"/>
      <c r="CMK24" s="9"/>
      <c r="CML24" s="9"/>
      <c r="CMM24" s="9"/>
      <c r="CMN24" s="9"/>
      <c r="CMO24" s="9"/>
      <c r="CMP24" s="9"/>
      <c r="CMQ24" s="9"/>
      <c r="CMR24" s="9"/>
      <c r="CMS24" s="9"/>
      <c r="CMT24" s="9"/>
      <c r="CMU24" s="9"/>
      <c r="CMV24" s="9"/>
      <c r="CMW24" s="9"/>
      <c r="CMX24" s="9"/>
      <c r="CMY24" s="9"/>
      <c r="CMZ24" s="9"/>
      <c r="CNA24" s="9"/>
      <c r="CNB24" s="9"/>
      <c r="CNC24" s="9"/>
      <c r="CND24" s="9"/>
      <c r="CNE24" s="9"/>
      <c r="CNF24" s="9"/>
      <c r="CNG24" s="9"/>
      <c r="CNH24" s="9"/>
      <c r="CNI24" s="9"/>
      <c r="CNJ24" s="9"/>
      <c r="CNK24" s="9"/>
      <c r="CNL24" s="9"/>
      <c r="CNM24" s="9"/>
      <c r="CNN24" s="9"/>
      <c r="CNO24" s="9"/>
      <c r="CNP24" s="9"/>
      <c r="CNQ24" s="9"/>
      <c r="CNR24" s="9"/>
      <c r="CNS24" s="9"/>
      <c r="CNT24" s="9"/>
      <c r="CNU24" s="9"/>
      <c r="CNV24" s="9"/>
      <c r="CNW24" s="9"/>
      <c r="CNX24" s="9"/>
      <c r="CNY24" s="9"/>
      <c r="CNZ24" s="9"/>
      <c r="COA24" s="9"/>
      <c r="COB24" s="9"/>
      <c r="COC24" s="9"/>
      <c r="COD24" s="9"/>
      <c r="COE24" s="9"/>
      <c r="COF24" s="9"/>
      <c r="COG24" s="9"/>
      <c r="COH24" s="9"/>
      <c r="COI24" s="9"/>
      <c r="COJ24" s="9"/>
      <c r="COK24" s="9"/>
      <c r="COL24" s="9"/>
      <c r="COM24" s="9"/>
      <c r="CON24" s="9"/>
      <c r="COO24" s="9"/>
      <c r="COP24" s="9"/>
      <c r="COQ24" s="9"/>
      <c r="COR24" s="9"/>
      <c r="COS24" s="9"/>
      <c r="COT24" s="9"/>
      <c r="COU24" s="9"/>
      <c r="COV24" s="9"/>
      <c r="COW24" s="9"/>
      <c r="COX24" s="9"/>
      <c r="COY24" s="9"/>
      <c r="COZ24" s="9"/>
      <c r="CPA24" s="9"/>
      <c r="CPB24" s="9"/>
      <c r="CPC24" s="9"/>
      <c r="CPD24" s="9"/>
      <c r="CPE24" s="9"/>
      <c r="CPF24" s="9"/>
      <c r="CPG24" s="9"/>
      <c r="CPH24" s="9"/>
      <c r="CPI24" s="9"/>
      <c r="CPJ24" s="9"/>
      <c r="CPK24" s="9"/>
      <c r="CPL24" s="9"/>
      <c r="CPM24" s="9"/>
      <c r="CPN24" s="9"/>
      <c r="CPO24" s="9"/>
      <c r="CPP24" s="9"/>
      <c r="CPQ24" s="9"/>
      <c r="CPR24" s="9"/>
      <c r="CPS24" s="9"/>
      <c r="CPT24" s="9"/>
      <c r="CPU24" s="9"/>
      <c r="CPV24" s="9"/>
      <c r="CPW24" s="9"/>
      <c r="CPX24" s="9"/>
      <c r="CPY24" s="9"/>
      <c r="CPZ24" s="9"/>
      <c r="CQA24" s="9"/>
      <c r="CQB24" s="9"/>
      <c r="CQC24" s="9"/>
      <c r="CQD24" s="9"/>
      <c r="CQE24" s="9"/>
      <c r="CQF24" s="9"/>
      <c r="CQG24" s="9"/>
      <c r="CQH24" s="9"/>
      <c r="CQI24" s="9"/>
      <c r="CQJ24" s="9"/>
      <c r="CQK24" s="9"/>
      <c r="CQL24" s="9"/>
      <c r="CQM24" s="9"/>
      <c r="CQN24" s="9"/>
      <c r="CQO24" s="9"/>
      <c r="CQP24" s="9"/>
      <c r="CQQ24" s="9"/>
      <c r="CQR24" s="9"/>
      <c r="CQS24" s="9"/>
      <c r="CQT24" s="9"/>
      <c r="CQU24" s="9"/>
      <c r="CQV24" s="9"/>
      <c r="CQW24" s="9"/>
      <c r="CQX24" s="9"/>
      <c r="CQY24" s="9"/>
      <c r="CQZ24" s="9"/>
      <c r="CRA24" s="9"/>
      <c r="CRB24" s="9"/>
      <c r="CRC24" s="9"/>
      <c r="CRD24" s="9"/>
      <c r="CRE24" s="9"/>
      <c r="CRF24" s="9"/>
      <c r="CRG24" s="9"/>
      <c r="CRH24" s="9"/>
      <c r="CRI24" s="9"/>
      <c r="CRJ24" s="9"/>
      <c r="CRK24" s="9"/>
      <c r="CRL24" s="9"/>
      <c r="CRM24" s="9"/>
      <c r="CRN24" s="9"/>
      <c r="CRO24" s="9"/>
      <c r="CRP24" s="9"/>
      <c r="CRQ24" s="9"/>
      <c r="CRR24" s="9"/>
      <c r="CRS24" s="9"/>
      <c r="CRT24" s="9"/>
      <c r="CRU24" s="9"/>
      <c r="CRV24" s="9"/>
      <c r="CRW24" s="9"/>
      <c r="CRX24" s="9"/>
      <c r="CRY24" s="9"/>
      <c r="CRZ24" s="9"/>
      <c r="CSA24" s="9"/>
      <c r="CSB24" s="9"/>
      <c r="CSC24" s="9"/>
      <c r="CSD24" s="9"/>
      <c r="CSE24" s="9"/>
      <c r="CSF24" s="9"/>
      <c r="CSG24" s="9"/>
      <c r="CSH24" s="9"/>
      <c r="CSI24" s="9"/>
      <c r="CSJ24" s="9"/>
      <c r="CSK24" s="9"/>
      <c r="CSL24" s="9"/>
      <c r="CSM24" s="9"/>
      <c r="CSN24" s="9"/>
      <c r="CSO24" s="9"/>
      <c r="CSP24" s="9"/>
      <c r="CSQ24" s="9"/>
      <c r="CSR24" s="9"/>
      <c r="CSS24" s="9"/>
      <c r="CST24" s="9"/>
      <c r="CSU24" s="9"/>
      <c r="CSV24" s="9"/>
      <c r="CSW24" s="9"/>
      <c r="CSX24" s="9"/>
      <c r="CSY24" s="9"/>
      <c r="CSZ24" s="9"/>
      <c r="CTA24" s="9"/>
      <c r="CTB24" s="9"/>
      <c r="CTC24" s="9"/>
      <c r="CTD24" s="9"/>
      <c r="CTE24" s="9"/>
      <c r="CTF24" s="9"/>
      <c r="CTG24" s="9"/>
      <c r="CTH24" s="9"/>
      <c r="CTI24" s="9"/>
      <c r="CTJ24" s="9"/>
      <c r="CTK24" s="9"/>
      <c r="CTL24" s="9"/>
      <c r="CTM24" s="9"/>
      <c r="CTN24" s="9"/>
      <c r="CTO24" s="9"/>
      <c r="CTP24" s="9"/>
      <c r="CTQ24" s="9"/>
      <c r="CTR24" s="9"/>
      <c r="CTS24" s="9"/>
      <c r="CTT24" s="9"/>
      <c r="CTU24" s="9"/>
      <c r="CTV24" s="9"/>
      <c r="CTW24" s="9"/>
      <c r="CTX24" s="9"/>
      <c r="CTY24" s="9"/>
      <c r="CTZ24" s="9"/>
      <c r="CUA24" s="9"/>
      <c r="CUB24" s="9"/>
      <c r="CUC24" s="9"/>
      <c r="CUD24" s="9"/>
      <c r="CUE24" s="9"/>
      <c r="CUF24" s="9"/>
      <c r="CUG24" s="9"/>
      <c r="CUH24" s="9"/>
      <c r="CUI24" s="9"/>
      <c r="CUJ24" s="9"/>
      <c r="CUK24" s="9"/>
      <c r="CUL24" s="9"/>
      <c r="CUM24" s="9"/>
      <c r="CUN24" s="9"/>
      <c r="CUO24" s="9"/>
      <c r="CUP24" s="9"/>
      <c r="CUQ24" s="9"/>
      <c r="CUR24" s="9"/>
      <c r="CUS24" s="9"/>
      <c r="CUT24" s="9"/>
    </row>
    <row r="25" spans="1:2594" s="9" customFormat="1" ht="15" customHeight="1" x14ac:dyDescent="0.15">
      <c r="A25" s="192" t="s">
        <v>91</v>
      </c>
      <c r="B25" s="39" t="s">
        <v>92</v>
      </c>
      <c r="C25" s="239" t="s">
        <v>79</v>
      </c>
      <c r="D25" s="28"/>
      <c r="E25" s="28"/>
      <c r="F25" s="28"/>
      <c r="G25" s="28"/>
      <c r="H25" s="28"/>
      <c r="I25" s="28"/>
      <c r="J25" s="28"/>
      <c r="K25" s="28"/>
      <c r="L25" s="115"/>
      <c r="M25" s="115"/>
      <c r="N25" s="38" t="str">
        <f t="shared" si="11"/>
        <v>5.1</v>
      </c>
      <c r="O25" s="19" t="str">
        <f t="shared" si="12"/>
        <v>ДРЕВЕСНЫЕ ПЕЛЛЕТЫ</v>
      </c>
      <c r="P25" s="239" t="s">
        <v>79</v>
      </c>
      <c r="Q25" s="88"/>
      <c r="R25" s="88"/>
      <c r="S25" s="88"/>
      <c r="T25" s="88"/>
      <c r="U25" s="88"/>
      <c r="V25" s="88"/>
      <c r="W25" s="88"/>
      <c r="X25" s="89"/>
      <c r="Y25" s="115" t="s">
        <v>0</v>
      </c>
      <c r="Z25" s="151" t="str">
        <f t="shared" si="4"/>
        <v>5.1</v>
      </c>
      <c r="AA25" s="19" t="str">
        <f t="shared" si="19"/>
        <v>ДРЕВЕСНЫЕ ПЕЛЛЕТЫ</v>
      </c>
      <c r="AB25" s="239" t="s">
        <v>184</v>
      </c>
      <c r="AC25" s="149">
        <f>IF(ISNUMBER('CB1-Производство'!D37+D25-H25),'CB1-Производство'!D37+D25-H25,IF(ISNUMBER(H25-D25),"NT " &amp; H25-D25,"…"))</f>
        <v>1845</v>
      </c>
      <c r="AD25" s="144">
        <f>IF(ISNUMBER('CB1-Производство'!E37+F25-J25),'CB1-Производство'!E37+F25-J25,IF(ISNUMBER(J25-F25),"NT " &amp; J25-F25,"…"))</f>
        <v>1965</v>
      </c>
    </row>
    <row r="26" spans="1:2594" s="9" customFormat="1" ht="15" customHeight="1" x14ac:dyDescent="0.15">
      <c r="A26" s="192" t="s">
        <v>93</v>
      </c>
      <c r="B26" s="39" t="s">
        <v>94</v>
      </c>
      <c r="C26" s="239" t="s">
        <v>79</v>
      </c>
      <c r="D26" s="28"/>
      <c r="E26" s="28"/>
      <c r="F26" s="28"/>
      <c r="G26" s="28"/>
      <c r="H26" s="28"/>
      <c r="I26" s="28"/>
      <c r="J26" s="28"/>
      <c r="K26" s="28"/>
      <c r="L26" s="115"/>
      <c r="M26" s="115"/>
      <c r="N26" s="38" t="str">
        <f t="shared" si="11"/>
        <v>5.2</v>
      </c>
      <c r="O26" s="19" t="str">
        <f t="shared" si="12"/>
        <v>ПРОЧИЕ АГЛОМЕРАТЫ</v>
      </c>
      <c r="P26" s="239" t="s">
        <v>79</v>
      </c>
      <c r="Q26" s="90"/>
      <c r="R26" s="90"/>
      <c r="S26" s="90"/>
      <c r="T26" s="90"/>
      <c r="U26" s="90"/>
      <c r="V26" s="90"/>
      <c r="W26" s="90"/>
      <c r="X26" s="91"/>
      <c r="Y26" s="115"/>
      <c r="Z26" s="150" t="str">
        <f t="shared" si="4"/>
        <v>5.2</v>
      </c>
      <c r="AA26" s="19" t="str">
        <f t="shared" si="19"/>
        <v>ПРОЧИЕ АГЛОМЕРАТЫ</v>
      </c>
      <c r="AB26" s="239" t="s">
        <v>184</v>
      </c>
      <c r="AC26" s="140">
        <f>IF(ISNUMBER('CB1-Производство'!D38+D26-H26),'CB1-Производство'!D38+D26-H26,IF(ISNUMBER(H26-D26),"NT " &amp; H26-D26,"…"))</f>
        <v>750</v>
      </c>
      <c r="AD26" s="144">
        <f>IF(ISNUMBER('CB1-Производство'!E38+F26-J26),'CB1-Производство'!E38+F26-J26,IF(ISNUMBER(J26-F26),"NT " &amp; J26-F26,"…"))</f>
        <v>770</v>
      </c>
    </row>
    <row r="27" spans="1:2594" s="66" customFormat="1" ht="15" customHeight="1" x14ac:dyDescent="0.15">
      <c r="A27" s="191" t="s">
        <v>95</v>
      </c>
      <c r="B27" s="180" t="s">
        <v>96</v>
      </c>
      <c r="C27" s="177" t="s">
        <v>82</v>
      </c>
      <c r="D27" s="68"/>
      <c r="E27" s="68"/>
      <c r="F27" s="68"/>
      <c r="G27" s="68"/>
      <c r="H27" s="68">
        <v>33213840.219999995</v>
      </c>
      <c r="I27" s="68">
        <v>4482371.2587700002</v>
      </c>
      <c r="J27" s="68">
        <v>31377118.550000001</v>
      </c>
      <c r="K27" s="68">
        <v>4225883.3325900007</v>
      </c>
      <c r="L27" s="115"/>
      <c r="M27" s="115"/>
      <c r="N27" s="180" t="str">
        <f t="shared" si="11"/>
        <v>6</v>
      </c>
      <c r="O27" s="67" t="str">
        <f t="shared" si="12"/>
        <v>ПИЛОМАТЕРИАЛЫ (ВКЛЮЧАЯ ШПАЛЫ)</v>
      </c>
      <c r="P27" s="177" t="s">
        <v>82</v>
      </c>
      <c r="Q27" s="155">
        <f>D27-(D28+D29)</f>
        <v>0</v>
      </c>
      <c r="R27" s="112">
        <f t="shared" ref="R27:V27" si="20">E27-(E28+E29)</f>
        <v>0</v>
      </c>
      <c r="S27" s="112">
        <f t="shared" si="20"/>
        <v>0</v>
      </c>
      <c r="T27" s="112">
        <f t="shared" si="20"/>
        <v>0</v>
      </c>
      <c r="U27" s="112" t="e">
        <f>#REF!-(H28+H29)</f>
        <v>#REF!</v>
      </c>
      <c r="V27" s="112">
        <f t="shared" si="20"/>
        <v>4482371.2587700002</v>
      </c>
      <c r="W27" s="112">
        <f>K27-(J28+J29)</f>
        <v>4225883.3325900007</v>
      </c>
      <c r="X27" s="228" t="e">
        <f>#REF!-(K28+K29)</f>
        <v>#REF!</v>
      </c>
      <c r="Y27" s="124"/>
      <c r="Z27" s="132" t="str">
        <f t="shared" si="4"/>
        <v>6</v>
      </c>
      <c r="AA27" s="67" t="str">
        <f t="shared" si="19"/>
        <v>ПИЛОМАТЕРИАЛЫ (ВКЛЮЧАЯ ШПАЛЫ)</v>
      </c>
      <c r="AB27" s="177" t="s">
        <v>82</v>
      </c>
      <c r="AC27" s="136" t="str">
        <f>IF(ISNUMBER('CB1-Производство'!D39+D27-#REF!),'CB1-Производство'!D39+D27-#REF!,IF(ISNUMBER(#REF!-D27),"NT " &amp;#REF!- D27,"…"))</f>
        <v>…</v>
      </c>
      <c r="AD27" s="137">
        <f>IF(ISNUMBER('CB1-Производство'!E39+F27-K27),'CB1-Производство'!E39+F27-K27,IF(ISNUMBER(K27-F27),"NT " &amp; K27-F27,"…"))</f>
        <v>-4184086.2679900005</v>
      </c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  <c r="BVJ27" s="9"/>
      <c r="BVK27" s="9"/>
      <c r="BVL27" s="9"/>
      <c r="BVM27" s="9"/>
      <c r="BVN27" s="9"/>
      <c r="BVO27" s="9"/>
      <c r="BVP27" s="9"/>
      <c r="BVQ27" s="9"/>
      <c r="BVR27" s="9"/>
      <c r="BVS27" s="9"/>
      <c r="BVT27" s="9"/>
      <c r="BVU27" s="9"/>
      <c r="BVV27" s="9"/>
      <c r="BVW27" s="9"/>
      <c r="BVX27" s="9"/>
      <c r="BVY27" s="9"/>
      <c r="BVZ27" s="9"/>
      <c r="BWA27" s="9"/>
      <c r="BWB27" s="9"/>
      <c r="BWC27" s="9"/>
      <c r="BWD27" s="9"/>
      <c r="BWE27" s="9"/>
      <c r="BWF27" s="9"/>
      <c r="BWG27" s="9"/>
      <c r="BWH27" s="9"/>
      <c r="BWI27" s="9"/>
      <c r="BWJ27" s="9"/>
      <c r="BWK27" s="9"/>
      <c r="BWL27" s="9"/>
      <c r="BWM27" s="9"/>
      <c r="BWN27" s="9"/>
      <c r="BWO27" s="9"/>
      <c r="BWP27" s="9"/>
      <c r="BWQ27" s="9"/>
      <c r="BWR27" s="9"/>
      <c r="BWS27" s="9"/>
      <c r="BWT27" s="9"/>
      <c r="BWU27" s="9"/>
      <c r="BWV27" s="9"/>
      <c r="BWW27" s="9"/>
      <c r="BWX27" s="9"/>
      <c r="BWY27" s="9"/>
      <c r="BWZ27" s="9"/>
      <c r="BXA27" s="9"/>
      <c r="BXB27" s="9"/>
      <c r="BXC27" s="9"/>
      <c r="BXD27" s="9"/>
      <c r="BXE27" s="9"/>
      <c r="BXF27" s="9"/>
      <c r="BXG27" s="9"/>
      <c r="BXH27" s="9"/>
      <c r="BXI27" s="9"/>
      <c r="BXJ27" s="9"/>
      <c r="BXK27" s="9"/>
      <c r="BXL27" s="9"/>
      <c r="BXM27" s="9"/>
      <c r="BXN27" s="9"/>
      <c r="BXO27" s="9"/>
      <c r="BXP27" s="9"/>
      <c r="BXQ27" s="9"/>
      <c r="BXR27" s="9"/>
      <c r="BXS27" s="9"/>
      <c r="BXT27" s="9"/>
      <c r="BXU27" s="9"/>
      <c r="BXV27" s="9"/>
      <c r="BXW27" s="9"/>
      <c r="BXX27" s="9"/>
      <c r="BXY27" s="9"/>
      <c r="BXZ27" s="9"/>
      <c r="BYA27" s="9"/>
      <c r="BYB27" s="9"/>
      <c r="BYC27" s="9"/>
      <c r="BYD27" s="9"/>
      <c r="BYE27" s="9"/>
      <c r="BYF27" s="9"/>
      <c r="BYG27" s="9"/>
      <c r="BYH27" s="9"/>
      <c r="BYI27" s="9"/>
      <c r="BYJ27" s="9"/>
      <c r="BYK27" s="9"/>
      <c r="BYL27" s="9"/>
      <c r="BYM27" s="9"/>
      <c r="BYN27" s="9"/>
      <c r="BYO27" s="9"/>
      <c r="BYP27" s="9"/>
      <c r="BYQ27" s="9"/>
      <c r="BYR27" s="9"/>
      <c r="BYS27" s="9"/>
      <c r="BYT27" s="9"/>
      <c r="BYU27" s="9"/>
      <c r="BYV27" s="9"/>
      <c r="BYW27" s="9"/>
      <c r="BYX27" s="9"/>
      <c r="BYY27" s="9"/>
      <c r="BYZ27" s="9"/>
      <c r="BZA27" s="9"/>
      <c r="BZB27" s="9"/>
      <c r="BZC27" s="9"/>
      <c r="BZD27" s="9"/>
      <c r="BZE27" s="9"/>
      <c r="BZF27" s="9"/>
      <c r="BZG27" s="9"/>
      <c r="BZH27" s="9"/>
      <c r="BZI27" s="9"/>
      <c r="BZJ27" s="9"/>
      <c r="BZK27" s="9"/>
      <c r="BZL27" s="9"/>
      <c r="BZM27" s="9"/>
      <c r="BZN27" s="9"/>
      <c r="BZO27" s="9"/>
      <c r="BZP27" s="9"/>
      <c r="BZQ27" s="9"/>
      <c r="BZR27" s="9"/>
      <c r="BZS27" s="9"/>
      <c r="BZT27" s="9"/>
      <c r="BZU27" s="9"/>
      <c r="BZV27" s="9"/>
      <c r="BZW27" s="9"/>
      <c r="BZX27" s="9"/>
      <c r="BZY27" s="9"/>
      <c r="BZZ27" s="9"/>
      <c r="CAA27" s="9"/>
      <c r="CAB27" s="9"/>
      <c r="CAC27" s="9"/>
      <c r="CAD27" s="9"/>
      <c r="CAE27" s="9"/>
      <c r="CAF27" s="9"/>
      <c r="CAG27" s="9"/>
      <c r="CAH27" s="9"/>
      <c r="CAI27" s="9"/>
      <c r="CAJ27" s="9"/>
      <c r="CAK27" s="9"/>
      <c r="CAL27" s="9"/>
      <c r="CAM27" s="9"/>
      <c r="CAN27" s="9"/>
      <c r="CAO27" s="9"/>
      <c r="CAP27" s="9"/>
      <c r="CAQ27" s="9"/>
      <c r="CAR27" s="9"/>
      <c r="CAS27" s="9"/>
      <c r="CAT27" s="9"/>
      <c r="CAU27" s="9"/>
      <c r="CAV27" s="9"/>
      <c r="CAW27" s="9"/>
      <c r="CAX27" s="9"/>
      <c r="CAY27" s="9"/>
      <c r="CAZ27" s="9"/>
      <c r="CBA27" s="9"/>
      <c r="CBB27" s="9"/>
      <c r="CBC27" s="9"/>
      <c r="CBD27" s="9"/>
      <c r="CBE27" s="9"/>
      <c r="CBF27" s="9"/>
      <c r="CBG27" s="9"/>
      <c r="CBH27" s="9"/>
      <c r="CBI27" s="9"/>
      <c r="CBJ27" s="9"/>
      <c r="CBK27" s="9"/>
      <c r="CBL27" s="9"/>
      <c r="CBM27" s="9"/>
      <c r="CBN27" s="9"/>
      <c r="CBO27" s="9"/>
      <c r="CBP27" s="9"/>
      <c r="CBQ27" s="9"/>
      <c r="CBR27" s="9"/>
      <c r="CBS27" s="9"/>
      <c r="CBT27" s="9"/>
      <c r="CBU27" s="9"/>
      <c r="CBV27" s="9"/>
      <c r="CBW27" s="9"/>
      <c r="CBX27" s="9"/>
      <c r="CBY27" s="9"/>
      <c r="CBZ27" s="9"/>
      <c r="CCA27" s="9"/>
      <c r="CCB27" s="9"/>
      <c r="CCC27" s="9"/>
      <c r="CCD27" s="9"/>
      <c r="CCE27" s="9"/>
      <c r="CCF27" s="9"/>
      <c r="CCG27" s="9"/>
      <c r="CCH27" s="9"/>
      <c r="CCI27" s="9"/>
      <c r="CCJ27" s="9"/>
      <c r="CCK27" s="9"/>
      <c r="CCL27" s="9"/>
      <c r="CCM27" s="9"/>
      <c r="CCN27" s="9"/>
      <c r="CCO27" s="9"/>
      <c r="CCP27" s="9"/>
      <c r="CCQ27" s="9"/>
      <c r="CCR27" s="9"/>
      <c r="CCS27" s="9"/>
      <c r="CCT27" s="9"/>
      <c r="CCU27" s="9"/>
      <c r="CCV27" s="9"/>
      <c r="CCW27" s="9"/>
      <c r="CCX27" s="9"/>
      <c r="CCY27" s="9"/>
      <c r="CCZ27" s="9"/>
      <c r="CDA27" s="9"/>
      <c r="CDB27" s="9"/>
      <c r="CDC27" s="9"/>
      <c r="CDD27" s="9"/>
      <c r="CDE27" s="9"/>
      <c r="CDF27" s="9"/>
      <c r="CDG27" s="9"/>
      <c r="CDH27" s="9"/>
      <c r="CDI27" s="9"/>
      <c r="CDJ27" s="9"/>
      <c r="CDK27" s="9"/>
      <c r="CDL27" s="9"/>
      <c r="CDM27" s="9"/>
      <c r="CDN27" s="9"/>
      <c r="CDO27" s="9"/>
      <c r="CDP27" s="9"/>
      <c r="CDQ27" s="9"/>
      <c r="CDR27" s="9"/>
      <c r="CDS27" s="9"/>
      <c r="CDT27" s="9"/>
      <c r="CDU27" s="9"/>
      <c r="CDV27" s="9"/>
      <c r="CDW27" s="9"/>
      <c r="CDX27" s="9"/>
      <c r="CDY27" s="9"/>
      <c r="CDZ27" s="9"/>
      <c r="CEA27" s="9"/>
      <c r="CEB27" s="9"/>
      <c r="CEC27" s="9"/>
      <c r="CED27" s="9"/>
      <c r="CEE27" s="9"/>
      <c r="CEF27" s="9"/>
      <c r="CEG27" s="9"/>
      <c r="CEH27" s="9"/>
      <c r="CEI27" s="9"/>
      <c r="CEJ27" s="9"/>
      <c r="CEK27" s="9"/>
      <c r="CEL27" s="9"/>
      <c r="CEM27" s="9"/>
      <c r="CEN27" s="9"/>
      <c r="CEO27" s="9"/>
      <c r="CEP27" s="9"/>
      <c r="CEQ27" s="9"/>
      <c r="CER27" s="9"/>
      <c r="CES27" s="9"/>
      <c r="CET27" s="9"/>
      <c r="CEU27" s="9"/>
      <c r="CEV27" s="9"/>
      <c r="CEW27" s="9"/>
      <c r="CEX27" s="9"/>
      <c r="CEY27" s="9"/>
      <c r="CEZ27" s="9"/>
      <c r="CFA27" s="9"/>
      <c r="CFB27" s="9"/>
      <c r="CFC27" s="9"/>
      <c r="CFD27" s="9"/>
      <c r="CFE27" s="9"/>
      <c r="CFF27" s="9"/>
      <c r="CFG27" s="9"/>
      <c r="CFH27" s="9"/>
      <c r="CFI27" s="9"/>
      <c r="CFJ27" s="9"/>
      <c r="CFK27" s="9"/>
      <c r="CFL27" s="9"/>
      <c r="CFM27" s="9"/>
      <c r="CFN27" s="9"/>
      <c r="CFO27" s="9"/>
      <c r="CFP27" s="9"/>
      <c r="CFQ27" s="9"/>
      <c r="CFR27" s="9"/>
      <c r="CFS27" s="9"/>
      <c r="CFT27" s="9"/>
      <c r="CFU27" s="9"/>
      <c r="CFV27" s="9"/>
      <c r="CFW27" s="9"/>
      <c r="CFX27" s="9"/>
      <c r="CFY27" s="9"/>
      <c r="CFZ27" s="9"/>
      <c r="CGA27" s="9"/>
      <c r="CGB27" s="9"/>
      <c r="CGC27" s="9"/>
      <c r="CGD27" s="9"/>
      <c r="CGE27" s="9"/>
      <c r="CGF27" s="9"/>
      <c r="CGG27" s="9"/>
      <c r="CGH27" s="9"/>
      <c r="CGI27" s="9"/>
      <c r="CGJ27" s="9"/>
      <c r="CGK27" s="9"/>
      <c r="CGL27" s="9"/>
      <c r="CGM27" s="9"/>
      <c r="CGN27" s="9"/>
      <c r="CGO27" s="9"/>
      <c r="CGP27" s="9"/>
      <c r="CGQ27" s="9"/>
      <c r="CGR27" s="9"/>
      <c r="CGS27" s="9"/>
      <c r="CGT27" s="9"/>
      <c r="CGU27" s="9"/>
      <c r="CGV27" s="9"/>
      <c r="CGW27" s="9"/>
      <c r="CGX27" s="9"/>
      <c r="CGY27" s="9"/>
      <c r="CGZ27" s="9"/>
      <c r="CHA27" s="9"/>
      <c r="CHB27" s="9"/>
      <c r="CHC27" s="9"/>
      <c r="CHD27" s="9"/>
      <c r="CHE27" s="9"/>
      <c r="CHF27" s="9"/>
      <c r="CHG27" s="9"/>
      <c r="CHH27" s="9"/>
      <c r="CHI27" s="9"/>
      <c r="CHJ27" s="9"/>
      <c r="CHK27" s="9"/>
      <c r="CHL27" s="9"/>
      <c r="CHM27" s="9"/>
      <c r="CHN27" s="9"/>
      <c r="CHO27" s="9"/>
      <c r="CHP27" s="9"/>
      <c r="CHQ27" s="9"/>
      <c r="CHR27" s="9"/>
      <c r="CHS27" s="9"/>
      <c r="CHT27" s="9"/>
      <c r="CHU27" s="9"/>
      <c r="CHV27" s="9"/>
      <c r="CHW27" s="9"/>
      <c r="CHX27" s="9"/>
      <c r="CHY27" s="9"/>
      <c r="CHZ27" s="9"/>
      <c r="CIA27" s="9"/>
      <c r="CIB27" s="9"/>
      <c r="CIC27" s="9"/>
      <c r="CID27" s="9"/>
      <c r="CIE27" s="9"/>
      <c r="CIF27" s="9"/>
      <c r="CIG27" s="9"/>
      <c r="CIH27" s="9"/>
      <c r="CII27" s="9"/>
      <c r="CIJ27" s="9"/>
      <c r="CIK27" s="9"/>
      <c r="CIL27" s="9"/>
      <c r="CIM27" s="9"/>
      <c r="CIN27" s="9"/>
      <c r="CIO27" s="9"/>
      <c r="CIP27" s="9"/>
      <c r="CIQ27" s="9"/>
      <c r="CIR27" s="9"/>
      <c r="CIS27" s="9"/>
      <c r="CIT27" s="9"/>
      <c r="CIU27" s="9"/>
      <c r="CIV27" s="9"/>
      <c r="CIW27" s="9"/>
      <c r="CIX27" s="9"/>
      <c r="CIY27" s="9"/>
      <c r="CIZ27" s="9"/>
      <c r="CJA27" s="9"/>
      <c r="CJB27" s="9"/>
      <c r="CJC27" s="9"/>
      <c r="CJD27" s="9"/>
      <c r="CJE27" s="9"/>
      <c r="CJF27" s="9"/>
      <c r="CJG27" s="9"/>
      <c r="CJH27" s="9"/>
      <c r="CJI27" s="9"/>
      <c r="CJJ27" s="9"/>
      <c r="CJK27" s="9"/>
      <c r="CJL27" s="9"/>
      <c r="CJM27" s="9"/>
      <c r="CJN27" s="9"/>
      <c r="CJO27" s="9"/>
      <c r="CJP27" s="9"/>
      <c r="CJQ27" s="9"/>
      <c r="CJR27" s="9"/>
      <c r="CJS27" s="9"/>
      <c r="CJT27" s="9"/>
      <c r="CJU27" s="9"/>
      <c r="CJV27" s="9"/>
      <c r="CJW27" s="9"/>
      <c r="CJX27" s="9"/>
      <c r="CJY27" s="9"/>
      <c r="CJZ27" s="9"/>
      <c r="CKA27" s="9"/>
      <c r="CKB27" s="9"/>
      <c r="CKC27" s="9"/>
      <c r="CKD27" s="9"/>
      <c r="CKE27" s="9"/>
      <c r="CKF27" s="9"/>
      <c r="CKG27" s="9"/>
      <c r="CKH27" s="9"/>
      <c r="CKI27" s="9"/>
      <c r="CKJ27" s="9"/>
      <c r="CKK27" s="9"/>
      <c r="CKL27" s="9"/>
      <c r="CKM27" s="9"/>
      <c r="CKN27" s="9"/>
      <c r="CKO27" s="9"/>
      <c r="CKP27" s="9"/>
      <c r="CKQ27" s="9"/>
      <c r="CKR27" s="9"/>
      <c r="CKS27" s="9"/>
      <c r="CKT27" s="9"/>
      <c r="CKU27" s="9"/>
      <c r="CKV27" s="9"/>
      <c r="CKW27" s="9"/>
      <c r="CKX27" s="9"/>
      <c r="CKY27" s="9"/>
      <c r="CKZ27" s="9"/>
      <c r="CLA27" s="9"/>
      <c r="CLB27" s="9"/>
      <c r="CLC27" s="9"/>
      <c r="CLD27" s="9"/>
      <c r="CLE27" s="9"/>
      <c r="CLF27" s="9"/>
      <c r="CLG27" s="9"/>
      <c r="CLH27" s="9"/>
      <c r="CLI27" s="9"/>
      <c r="CLJ27" s="9"/>
      <c r="CLK27" s="9"/>
      <c r="CLL27" s="9"/>
      <c r="CLM27" s="9"/>
      <c r="CLN27" s="9"/>
      <c r="CLO27" s="9"/>
      <c r="CLP27" s="9"/>
      <c r="CLQ27" s="9"/>
      <c r="CLR27" s="9"/>
      <c r="CLS27" s="9"/>
      <c r="CLT27" s="9"/>
      <c r="CLU27" s="9"/>
      <c r="CLV27" s="9"/>
      <c r="CLW27" s="9"/>
      <c r="CLX27" s="9"/>
      <c r="CLY27" s="9"/>
      <c r="CLZ27" s="9"/>
      <c r="CMA27" s="9"/>
      <c r="CMB27" s="9"/>
      <c r="CMC27" s="9"/>
      <c r="CMD27" s="9"/>
      <c r="CME27" s="9"/>
      <c r="CMF27" s="9"/>
      <c r="CMG27" s="9"/>
      <c r="CMH27" s="9"/>
      <c r="CMI27" s="9"/>
      <c r="CMJ27" s="9"/>
      <c r="CMK27" s="9"/>
      <c r="CML27" s="9"/>
      <c r="CMM27" s="9"/>
      <c r="CMN27" s="9"/>
      <c r="CMO27" s="9"/>
      <c r="CMP27" s="9"/>
      <c r="CMQ27" s="9"/>
      <c r="CMR27" s="9"/>
      <c r="CMS27" s="9"/>
      <c r="CMT27" s="9"/>
      <c r="CMU27" s="9"/>
      <c r="CMV27" s="9"/>
      <c r="CMW27" s="9"/>
      <c r="CMX27" s="9"/>
      <c r="CMY27" s="9"/>
      <c r="CMZ27" s="9"/>
      <c r="CNA27" s="9"/>
      <c r="CNB27" s="9"/>
      <c r="CNC27" s="9"/>
      <c r="CND27" s="9"/>
      <c r="CNE27" s="9"/>
      <c r="CNF27" s="9"/>
      <c r="CNG27" s="9"/>
      <c r="CNH27" s="9"/>
      <c r="CNI27" s="9"/>
      <c r="CNJ27" s="9"/>
      <c r="CNK27" s="9"/>
      <c r="CNL27" s="9"/>
      <c r="CNM27" s="9"/>
      <c r="CNN27" s="9"/>
      <c r="CNO27" s="9"/>
      <c r="CNP27" s="9"/>
      <c r="CNQ27" s="9"/>
      <c r="CNR27" s="9"/>
      <c r="CNS27" s="9"/>
      <c r="CNT27" s="9"/>
      <c r="CNU27" s="9"/>
      <c r="CNV27" s="9"/>
      <c r="CNW27" s="9"/>
      <c r="CNX27" s="9"/>
      <c r="CNY27" s="9"/>
      <c r="CNZ27" s="9"/>
      <c r="COA27" s="9"/>
      <c r="COB27" s="9"/>
      <c r="COC27" s="9"/>
      <c r="COD27" s="9"/>
      <c r="COE27" s="9"/>
      <c r="COF27" s="9"/>
      <c r="COG27" s="9"/>
      <c r="COH27" s="9"/>
      <c r="COI27" s="9"/>
      <c r="COJ27" s="9"/>
      <c r="COK27" s="9"/>
      <c r="COL27" s="9"/>
      <c r="COM27" s="9"/>
      <c r="CON27" s="9"/>
      <c r="COO27" s="9"/>
      <c r="COP27" s="9"/>
      <c r="COQ27" s="9"/>
      <c r="COR27" s="9"/>
      <c r="COS27" s="9"/>
      <c r="COT27" s="9"/>
      <c r="COU27" s="9"/>
      <c r="COV27" s="9"/>
      <c r="COW27" s="9"/>
      <c r="COX27" s="9"/>
      <c r="COY27" s="9"/>
      <c r="COZ27" s="9"/>
      <c r="CPA27" s="9"/>
      <c r="CPB27" s="9"/>
      <c r="CPC27" s="9"/>
      <c r="CPD27" s="9"/>
      <c r="CPE27" s="9"/>
      <c r="CPF27" s="9"/>
      <c r="CPG27" s="9"/>
      <c r="CPH27" s="9"/>
      <c r="CPI27" s="9"/>
      <c r="CPJ27" s="9"/>
      <c r="CPK27" s="9"/>
      <c r="CPL27" s="9"/>
      <c r="CPM27" s="9"/>
      <c r="CPN27" s="9"/>
      <c r="CPO27" s="9"/>
      <c r="CPP27" s="9"/>
      <c r="CPQ27" s="9"/>
      <c r="CPR27" s="9"/>
      <c r="CPS27" s="9"/>
      <c r="CPT27" s="9"/>
      <c r="CPU27" s="9"/>
      <c r="CPV27" s="9"/>
      <c r="CPW27" s="9"/>
      <c r="CPX27" s="9"/>
      <c r="CPY27" s="9"/>
      <c r="CPZ27" s="9"/>
      <c r="CQA27" s="9"/>
      <c r="CQB27" s="9"/>
      <c r="CQC27" s="9"/>
      <c r="CQD27" s="9"/>
      <c r="CQE27" s="9"/>
      <c r="CQF27" s="9"/>
      <c r="CQG27" s="9"/>
      <c r="CQH27" s="9"/>
      <c r="CQI27" s="9"/>
      <c r="CQJ27" s="9"/>
      <c r="CQK27" s="9"/>
      <c r="CQL27" s="9"/>
      <c r="CQM27" s="9"/>
      <c r="CQN27" s="9"/>
      <c r="CQO27" s="9"/>
      <c r="CQP27" s="9"/>
      <c r="CQQ27" s="9"/>
      <c r="CQR27" s="9"/>
      <c r="CQS27" s="9"/>
      <c r="CQT27" s="9"/>
      <c r="CQU27" s="9"/>
      <c r="CQV27" s="9"/>
      <c r="CQW27" s="9"/>
      <c r="CQX27" s="9"/>
      <c r="CQY27" s="9"/>
      <c r="CQZ27" s="9"/>
      <c r="CRA27" s="9"/>
      <c r="CRB27" s="9"/>
      <c r="CRC27" s="9"/>
      <c r="CRD27" s="9"/>
      <c r="CRE27" s="9"/>
      <c r="CRF27" s="9"/>
      <c r="CRG27" s="9"/>
      <c r="CRH27" s="9"/>
      <c r="CRI27" s="9"/>
      <c r="CRJ27" s="9"/>
      <c r="CRK27" s="9"/>
      <c r="CRL27" s="9"/>
      <c r="CRM27" s="9"/>
      <c r="CRN27" s="9"/>
      <c r="CRO27" s="9"/>
      <c r="CRP27" s="9"/>
      <c r="CRQ27" s="9"/>
      <c r="CRR27" s="9"/>
      <c r="CRS27" s="9"/>
      <c r="CRT27" s="9"/>
      <c r="CRU27" s="9"/>
      <c r="CRV27" s="9"/>
      <c r="CRW27" s="9"/>
      <c r="CRX27" s="9"/>
      <c r="CRY27" s="9"/>
      <c r="CRZ27" s="9"/>
      <c r="CSA27" s="9"/>
      <c r="CSB27" s="9"/>
      <c r="CSC27" s="9"/>
      <c r="CSD27" s="9"/>
      <c r="CSE27" s="9"/>
      <c r="CSF27" s="9"/>
      <c r="CSG27" s="9"/>
      <c r="CSH27" s="9"/>
      <c r="CSI27" s="9"/>
      <c r="CSJ27" s="9"/>
      <c r="CSK27" s="9"/>
      <c r="CSL27" s="9"/>
      <c r="CSM27" s="9"/>
      <c r="CSN27" s="9"/>
      <c r="CSO27" s="9"/>
      <c r="CSP27" s="9"/>
      <c r="CSQ27" s="9"/>
      <c r="CSR27" s="9"/>
      <c r="CSS27" s="9"/>
      <c r="CST27" s="9"/>
      <c r="CSU27" s="9"/>
      <c r="CSV27" s="9"/>
      <c r="CSW27" s="9"/>
      <c r="CSX27" s="9"/>
      <c r="CSY27" s="9"/>
      <c r="CSZ27" s="9"/>
      <c r="CTA27" s="9"/>
      <c r="CTB27" s="9"/>
      <c r="CTC27" s="9"/>
      <c r="CTD27" s="9"/>
      <c r="CTE27" s="9"/>
      <c r="CTF27" s="9"/>
      <c r="CTG27" s="9"/>
      <c r="CTH27" s="9"/>
      <c r="CTI27" s="9"/>
      <c r="CTJ27" s="9"/>
      <c r="CTK27" s="9"/>
      <c r="CTL27" s="9"/>
      <c r="CTM27" s="9"/>
      <c r="CTN27" s="9"/>
      <c r="CTO27" s="9"/>
      <c r="CTP27" s="9"/>
      <c r="CTQ27" s="9"/>
      <c r="CTR27" s="9"/>
      <c r="CTS27" s="9"/>
      <c r="CTT27" s="9"/>
      <c r="CTU27" s="9"/>
      <c r="CTV27" s="9"/>
      <c r="CTW27" s="9"/>
      <c r="CTX27" s="9"/>
      <c r="CTY27" s="9"/>
      <c r="CTZ27" s="9"/>
      <c r="CUA27" s="9"/>
      <c r="CUB27" s="9"/>
      <c r="CUC27" s="9"/>
      <c r="CUD27" s="9"/>
      <c r="CUE27" s="9"/>
      <c r="CUF27" s="9"/>
      <c r="CUG27" s="9"/>
      <c r="CUH27" s="9"/>
      <c r="CUI27" s="9"/>
      <c r="CUJ27" s="9"/>
      <c r="CUK27" s="9"/>
      <c r="CUL27" s="9"/>
      <c r="CUM27" s="9"/>
      <c r="CUN27" s="9"/>
      <c r="CUO27" s="9"/>
      <c r="CUP27" s="9"/>
      <c r="CUQ27" s="9"/>
      <c r="CUR27" s="9"/>
      <c r="CUS27" s="9"/>
      <c r="CUT27" s="9"/>
    </row>
    <row r="28" spans="1:2594" s="9" customFormat="1" ht="15" customHeight="1" x14ac:dyDescent="0.15">
      <c r="A28" s="192" t="s">
        <v>97</v>
      </c>
      <c r="B28" s="39" t="s">
        <v>41</v>
      </c>
      <c r="C28" s="61" t="s">
        <v>82</v>
      </c>
      <c r="D28" s="28"/>
      <c r="E28" s="28"/>
      <c r="F28" s="28"/>
      <c r="G28" s="28"/>
      <c r="H28" s="28"/>
      <c r="I28" s="28"/>
      <c r="J28" s="28"/>
      <c r="K28" s="28"/>
      <c r="L28" s="115"/>
      <c r="M28" s="115"/>
      <c r="N28" s="38" t="str">
        <f t="shared" si="11"/>
        <v>6.C</v>
      </c>
      <c r="O28" s="19" t="str">
        <f t="shared" si="12"/>
        <v>Хвойные породы</v>
      </c>
      <c r="P28" s="61" t="s">
        <v>82</v>
      </c>
      <c r="Q28" s="88"/>
      <c r="R28" s="88"/>
      <c r="S28" s="88"/>
      <c r="T28" s="88"/>
      <c r="U28" s="88"/>
      <c r="V28" s="88"/>
      <c r="W28" s="88"/>
      <c r="X28" s="89"/>
      <c r="Y28" s="115" t="s">
        <v>0</v>
      </c>
      <c r="Z28" s="151" t="str">
        <f t="shared" si="4"/>
        <v>6.C</v>
      </c>
      <c r="AA28" s="19" t="str">
        <f t="shared" si="19"/>
        <v>Хвойные породы</v>
      </c>
      <c r="AB28" s="61" t="s">
        <v>82</v>
      </c>
      <c r="AC28" s="149">
        <f>IF(ISNUMBER('CB1-Производство'!D40+D28-H28),'CB1-Производство'!D40+D28-H28,IF(ISNUMBER(H28-D28),"NT " &amp; H28-D28,"…"))</f>
        <v>41266</v>
      </c>
      <c r="AD28" s="144">
        <f>IF(ISNUMBER('CB1-Производство'!E40+F28-J28),'CB1-Производство'!E40+F28-J28,IF(ISNUMBER(J28-F28),"NT " &amp; J28-F28,"…"))</f>
        <v>38917.964599999999</v>
      </c>
    </row>
    <row r="29" spans="1:2594" s="9" customFormat="1" ht="15" customHeight="1" x14ac:dyDescent="0.15">
      <c r="A29" s="192" t="s">
        <v>98</v>
      </c>
      <c r="B29" s="39" t="s">
        <v>44</v>
      </c>
      <c r="C29" s="61" t="s">
        <v>82</v>
      </c>
      <c r="D29" s="28"/>
      <c r="E29" s="28"/>
      <c r="F29" s="28"/>
      <c r="G29" s="28"/>
      <c r="H29" s="28"/>
      <c r="I29" s="28"/>
      <c r="J29" s="28"/>
      <c r="K29" s="28"/>
      <c r="L29" s="115"/>
      <c r="M29" s="115"/>
      <c r="N29" s="38" t="str">
        <f t="shared" si="11"/>
        <v>6.NC</v>
      </c>
      <c r="O29" s="19" t="str">
        <f t="shared" si="12"/>
        <v>Лиственные породы</v>
      </c>
      <c r="P29" s="61" t="s">
        <v>82</v>
      </c>
      <c r="Q29" s="88"/>
      <c r="R29" s="88"/>
      <c r="S29" s="88"/>
      <c r="T29" s="88"/>
      <c r="U29" s="88"/>
      <c r="V29" s="88"/>
      <c r="W29" s="88"/>
      <c r="X29" s="89"/>
      <c r="Y29" s="115"/>
      <c r="Z29" s="151" t="str">
        <f t="shared" si="4"/>
        <v>6.NC</v>
      </c>
      <c r="AA29" s="19" t="str">
        <f t="shared" si="19"/>
        <v>Лиственные породы</v>
      </c>
      <c r="AB29" s="61" t="s">
        <v>82</v>
      </c>
      <c r="AC29" s="140">
        <f>IF(ISNUMBER('CB1-Производство'!D41+D29-H29),'CB1-Производство'!D41+D29-H29,IF(ISNUMBER(H29-D29),"NT " &amp; H29-D29,"…"))</f>
        <v>3500</v>
      </c>
      <c r="AD29" s="144">
        <f>IF(ISNUMBER('CB1-Производство'!E41+F29-J29),'CB1-Производство'!E41+F29-J29,IF(ISNUMBER(J29-F29),"NT " &amp; J29-F29,"…"))</f>
        <v>2879.1</v>
      </c>
    </row>
    <row r="30" spans="1:2594" s="9" customFormat="1" ht="12" customHeight="1" x14ac:dyDescent="0.15">
      <c r="A30" s="193" t="s">
        <v>99</v>
      </c>
      <c r="B30" s="41" t="s">
        <v>53</v>
      </c>
      <c r="C30" s="61" t="s">
        <v>82</v>
      </c>
      <c r="D30" s="28"/>
      <c r="E30" s="28"/>
      <c r="F30" s="28"/>
      <c r="G30" s="28"/>
      <c r="H30" s="28"/>
      <c r="I30" s="28"/>
      <c r="J30" s="28"/>
      <c r="K30" s="28"/>
      <c r="L30" s="115"/>
      <c r="M30" s="115"/>
      <c r="N30" s="230" t="str">
        <f t="shared" si="11"/>
        <v>6.NC.T</v>
      </c>
      <c r="O30" s="22" t="str">
        <f t="shared" si="12"/>
        <v>в том числе тропические породы</v>
      </c>
      <c r="P30" s="61" t="s">
        <v>82</v>
      </c>
      <c r="Q30" s="90" t="str">
        <f t="shared" ref="Q30:X30" si="21">IF(AND(ISNUMBER(D30/D29),D30&gt;D29),"&gt; 5.NC !!","")</f>
        <v/>
      </c>
      <c r="R30" s="90" t="str">
        <f t="shared" si="21"/>
        <v/>
      </c>
      <c r="S30" s="90" t="str">
        <f t="shared" si="21"/>
        <v/>
      </c>
      <c r="T30" s="90" t="str">
        <f t="shared" si="21"/>
        <v/>
      </c>
      <c r="U30" s="90" t="str">
        <f t="shared" si="21"/>
        <v/>
      </c>
      <c r="V30" s="90" t="str">
        <f t="shared" si="21"/>
        <v/>
      </c>
      <c r="W30" s="90" t="str">
        <f t="shared" si="21"/>
        <v/>
      </c>
      <c r="X30" s="90" t="str">
        <f t="shared" si="21"/>
        <v/>
      </c>
      <c r="Y30" s="115"/>
      <c r="Z30" s="150" t="str">
        <f t="shared" si="4"/>
        <v>6.NC.T</v>
      </c>
      <c r="AA30" s="22" t="str">
        <f t="shared" si="19"/>
        <v>в том числе тропические породы</v>
      </c>
      <c r="AB30" s="61" t="s">
        <v>82</v>
      </c>
      <c r="AC30" s="140">
        <f>IF(ISNUMBER('CB1-Производство'!D42+D30-H30),'CB1-Производство'!D42+D30-H30,IF(ISNUMBER(H30-D30),"NT " &amp; H30-D30,"…"))</f>
        <v>0</v>
      </c>
      <c r="AD30" s="144">
        <f>IF(ISNUMBER('CB1-Производство'!E42+F30-J30),'CB1-Производство'!E42+F30-J30,IF(ISNUMBER(J30-F30),"NT " &amp; J30-F30,"…"))</f>
        <v>0</v>
      </c>
      <c r="AE30" s="9" t="s">
        <v>0</v>
      </c>
    </row>
    <row r="31" spans="1:2594" s="66" customFormat="1" ht="15" customHeight="1" x14ac:dyDescent="0.15">
      <c r="A31" s="191" t="s">
        <v>100</v>
      </c>
      <c r="B31" s="180" t="s">
        <v>101</v>
      </c>
      <c r="C31" s="177" t="s">
        <v>82</v>
      </c>
      <c r="D31" s="68"/>
      <c r="E31" s="68"/>
      <c r="F31" s="68"/>
      <c r="G31" s="68"/>
      <c r="H31" s="68"/>
      <c r="I31" s="68"/>
      <c r="J31" s="68"/>
      <c r="K31" s="68"/>
      <c r="L31" s="115"/>
      <c r="M31" s="115"/>
      <c r="N31" s="180" t="str">
        <f t="shared" ref="N31:O34" si="22">A31</f>
        <v>7</v>
      </c>
      <c r="O31" s="67" t="str">
        <f t="shared" si="22"/>
        <v>ШПОН</v>
      </c>
      <c r="P31" s="177" t="s">
        <v>82</v>
      </c>
      <c r="Q31" s="155">
        <f>D31-(D32+D33)</f>
        <v>0</v>
      </c>
      <c r="R31" s="112">
        <f t="shared" ref="R31:X31" si="23">E31-(E32+E33)</f>
        <v>0</v>
      </c>
      <c r="S31" s="112">
        <f t="shared" si="23"/>
        <v>0</v>
      </c>
      <c r="T31" s="112">
        <f t="shared" si="23"/>
        <v>0</v>
      </c>
      <c r="U31" s="112">
        <f t="shared" si="23"/>
        <v>0</v>
      </c>
      <c r="V31" s="112">
        <f t="shared" si="23"/>
        <v>0</v>
      </c>
      <c r="W31" s="112">
        <f t="shared" si="23"/>
        <v>0</v>
      </c>
      <c r="X31" s="228">
        <f t="shared" si="23"/>
        <v>0</v>
      </c>
      <c r="Y31" s="124"/>
      <c r="Z31" s="132" t="str">
        <f t="shared" ref="Z31:AA34" si="24">A31</f>
        <v>7</v>
      </c>
      <c r="AA31" s="67" t="str">
        <f t="shared" si="24"/>
        <v>ШПОН</v>
      </c>
      <c r="AB31" s="177" t="s">
        <v>82</v>
      </c>
      <c r="AC31" s="136">
        <f>IF(ISNUMBER('CB1-Производство'!D43+D31-H31),'CB1-Производство'!D43+D31-H31,IF(ISNUMBER(H31-D31),"NT " &amp; H31-D31,"…"))</f>
        <v>1754</v>
      </c>
      <c r="AD31" s="137">
        <f>IF(ISNUMBER('CB1-Производство'!E43+F31-J31),'CB1-Производство'!E43+F31-J31,IF(ISNUMBER(J31-F31),"NT " &amp; J31-F31,"…"))</f>
        <v>1570</v>
      </c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  <c r="AMK31" s="9"/>
      <c r="AML31" s="9"/>
      <c r="AMM31" s="9"/>
      <c r="AMN31" s="9"/>
      <c r="AMO31" s="9"/>
      <c r="AMP31" s="9"/>
      <c r="AMQ31" s="9"/>
      <c r="AMR31" s="9"/>
      <c r="AMS31" s="9"/>
      <c r="AMT31" s="9"/>
      <c r="AMU31" s="9"/>
      <c r="AMV31" s="9"/>
      <c r="AMW31" s="9"/>
      <c r="AMX31" s="9"/>
      <c r="AMY31" s="9"/>
      <c r="AMZ31" s="9"/>
      <c r="ANA31" s="9"/>
      <c r="ANB31" s="9"/>
      <c r="ANC31" s="9"/>
      <c r="AND31" s="9"/>
      <c r="ANE31" s="9"/>
      <c r="ANF31" s="9"/>
      <c r="ANG31" s="9"/>
      <c r="ANH31" s="9"/>
      <c r="ANI31" s="9"/>
      <c r="ANJ31" s="9"/>
      <c r="ANK31" s="9"/>
      <c r="ANL31" s="9"/>
      <c r="ANM31" s="9"/>
      <c r="ANN31" s="9"/>
      <c r="ANO31" s="9"/>
      <c r="ANP31" s="9"/>
      <c r="ANQ31" s="9"/>
      <c r="ANR31" s="9"/>
      <c r="ANS31" s="9"/>
      <c r="ANT31" s="9"/>
      <c r="ANU31" s="9"/>
      <c r="ANV31" s="9"/>
      <c r="ANW31" s="9"/>
      <c r="ANX31" s="9"/>
      <c r="ANY31" s="9"/>
      <c r="ANZ31" s="9"/>
      <c r="AOA31" s="9"/>
      <c r="AOB31" s="9"/>
      <c r="AOC31" s="9"/>
      <c r="AOD31" s="9"/>
      <c r="AOE31" s="9"/>
      <c r="AOF31" s="9"/>
      <c r="AOG31" s="9"/>
      <c r="AOH31" s="9"/>
      <c r="AOI31" s="9"/>
      <c r="AOJ31" s="9"/>
      <c r="AOK31" s="9"/>
      <c r="AOL31" s="9"/>
      <c r="AOM31" s="9"/>
      <c r="AON31" s="9"/>
      <c r="AOO31" s="9"/>
      <c r="AOP31" s="9"/>
      <c r="AOQ31" s="9"/>
      <c r="AOR31" s="9"/>
      <c r="AOS31" s="9"/>
      <c r="AOT31" s="9"/>
      <c r="AOU31" s="9"/>
      <c r="AOV31" s="9"/>
      <c r="AOW31" s="9"/>
      <c r="AOX31" s="9"/>
      <c r="AOY31" s="9"/>
      <c r="AOZ31" s="9"/>
      <c r="APA31" s="9"/>
      <c r="APB31" s="9"/>
      <c r="APC31" s="9"/>
      <c r="APD31" s="9"/>
      <c r="APE31" s="9"/>
      <c r="APF31" s="9"/>
      <c r="APG31" s="9"/>
      <c r="APH31" s="9"/>
      <c r="API31" s="9"/>
      <c r="APJ31" s="9"/>
      <c r="APK31" s="9"/>
      <c r="APL31" s="9"/>
      <c r="APM31" s="9"/>
      <c r="APN31" s="9"/>
      <c r="APO31" s="9"/>
      <c r="APP31" s="9"/>
      <c r="APQ31" s="9"/>
      <c r="APR31" s="9"/>
      <c r="APS31" s="9"/>
      <c r="APT31" s="9"/>
      <c r="APU31" s="9"/>
      <c r="APV31" s="9"/>
      <c r="APW31" s="9"/>
      <c r="APX31" s="9"/>
      <c r="APY31" s="9"/>
      <c r="APZ31" s="9"/>
      <c r="AQA31" s="9"/>
      <c r="AQB31" s="9"/>
      <c r="AQC31" s="9"/>
      <c r="AQD31" s="9"/>
      <c r="AQE31" s="9"/>
      <c r="AQF31" s="9"/>
      <c r="AQG31" s="9"/>
      <c r="AQH31" s="9"/>
      <c r="AQI31" s="9"/>
      <c r="AQJ31" s="9"/>
      <c r="AQK31" s="9"/>
      <c r="AQL31" s="9"/>
      <c r="AQM31" s="9"/>
      <c r="AQN31" s="9"/>
      <c r="AQO31" s="9"/>
      <c r="AQP31" s="9"/>
      <c r="AQQ31" s="9"/>
      <c r="AQR31" s="9"/>
      <c r="AQS31" s="9"/>
      <c r="AQT31" s="9"/>
      <c r="AQU31" s="9"/>
      <c r="AQV31" s="9"/>
      <c r="AQW31" s="9"/>
      <c r="AQX31" s="9"/>
      <c r="AQY31" s="9"/>
      <c r="AQZ31" s="9"/>
      <c r="ARA31" s="9"/>
      <c r="ARB31" s="9"/>
      <c r="ARC31" s="9"/>
      <c r="ARD31" s="9"/>
      <c r="ARE31" s="9"/>
      <c r="ARF31" s="9"/>
      <c r="ARG31" s="9"/>
      <c r="ARH31" s="9"/>
      <c r="ARI31" s="9"/>
      <c r="ARJ31" s="9"/>
      <c r="ARK31" s="9"/>
      <c r="ARL31" s="9"/>
      <c r="ARM31" s="9"/>
      <c r="ARN31" s="9"/>
      <c r="ARO31" s="9"/>
      <c r="ARP31" s="9"/>
      <c r="ARQ31" s="9"/>
      <c r="ARR31" s="9"/>
      <c r="ARS31" s="9"/>
      <c r="ART31" s="9"/>
      <c r="ARU31" s="9"/>
      <c r="ARV31" s="9"/>
      <c r="ARW31" s="9"/>
      <c r="ARX31" s="9"/>
      <c r="ARY31" s="9"/>
      <c r="ARZ31" s="9"/>
      <c r="ASA31" s="9"/>
      <c r="ASB31" s="9"/>
      <c r="ASC31" s="9"/>
      <c r="ASD31" s="9"/>
      <c r="ASE31" s="9"/>
      <c r="ASF31" s="9"/>
      <c r="ASG31" s="9"/>
      <c r="ASH31" s="9"/>
      <c r="ASI31" s="9"/>
      <c r="ASJ31" s="9"/>
      <c r="ASK31" s="9"/>
      <c r="ASL31" s="9"/>
      <c r="ASM31" s="9"/>
      <c r="ASN31" s="9"/>
      <c r="ASO31" s="9"/>
      <c r="ASP31" s="9"/>
      <c r="ASQ31" s="9"/>
      <c r="ASR31" s="9"/>
      <c r="ASS31" s="9"/>
      <c r="AST31" s="9"/>
      <c r="ASU31" s="9"/>
      <c r="ASV31" s="9"/>
      <c r="ASW31" s="9"/>
      <c r="ASX31" s="9"/>
      <c r="ASY31" s="9"/>
      <c r="ASZ31" s="9"/>
      <c r="ATA31" s="9"/>
      <c r="ATB31" s="9"/>
      <c r="ATC31" s="9"/>
      <c r="ATD31" s="9"/>
      <c r="ATE31" s="9"/>
      <c r="ATF31" s="9"/>
      <c r="ATG31" s="9"/>
      <c r="ATH31" s="9"/>
      <c r="ATI31" s="9"/>
      <c r="ATJ31" s="9"/>
      <c r="ATK31" s="9"/>
      <c r="ATL31" s="9"/>
      <c r="ATM31" s="9"/>
      <c r="ATN31" s="9"/>
      <c r="ATO31" s="9"/>
      <c r="ATP31" s="9"/>
      <c r="ATQ31" s="9"/>
      <c r="ATR31" s="9"/>
      <c r="ATS31" s="9"/>
      <c r="ATT31" s="9"/>
      <c r="ATU31" s="9"/>
      <c r="ATV31" s="9"/>
      <c r="ATW31" s="9"/>
      <c r="ATX31" s="9"/>
      <c r="ATY31" s="9"/>
      <c r="ATZ31" s="9"/>
      <c r="AUA31" s="9"/>
      <c r="AUB31" s="9"/>
      <c r="AUC31" s="9"/>
      <c r="AUD31" s="9"/>
      <c r="AUE31" s="9"/>
      <c r="AUF31" s="9"/>
      <c r="AUG31" s="9"/>
      <c r="AUH31" s="9"/>
      <c r="AUI31" s="9"/>
      <c r="AUJ31" s="9"/>
      <c r="AUK31" s="9"/>
      <c r="AUL31" s="9"/>
      <c r="AUM31" s="9"/>
      <c r="AUN31" s="9"/>
      <c r="AUO31" s="9"/>
      <c r="AUP31" s="9"/>
      <c r="AUQ31" s="9"/>
      <c r="AUR31" s="9"/>
      <c r="AUS31" s="9"/>
      <c r="AUT31" s="9"/>
      <c r="AUU31" s="9"/>
      <c r="AUV31" s="9"/>
      <c r="AUW31" s="9"/>
      <c r="AUX31" s="9"/>
      <c r="AUY31" s="9"/>
      <c r="AUZ31" s="9"/>
      <c r="AVA31" s="9"/>
      <c r="AVB31" s="9"/>
      <c r="AVC31" s="9"/>
      <c r="AVD31" s="9"/>
      <c r="AVE31" s="9"/>
      <c r="AVF31" s="9"/>
      <c r="AVG31" s="9"/>
      <c r="AVH31" s="9"/>
      <c r="AVI31" s="9"/>
      <c r="AVJ31" s="9"/>
      <c r="AVK31" s="9"/>
      <c r="AVL31" s="9"/>
      <c r="AVM31" s="9"/>
      <c r="AVN31" s="9"/>
      <c r="AVO31" s="9"/>
      <c r="AVP31" s="9"/>
      <c r="AVQ31" s="9"/>
      <c r="AVR31" s="9"/>
      <c r="AVS31" s="9"/>
      <c r="AVT31" s="9"/>
      <c r="AVU31" s="9"/>
      <c r="AVV31" s="9"/>
      <c r="AVW31" s="9"/>
      <c r="AVX31" s="9"/>
      <c r="AVY31" s="9"/>
      <c r="AVZ31" s="9"/>
      <c r="AWA31" s="9"/>
      <c r="AWB31" s="9"/>
      <c r="AWC31" s="9"/>
      <c r="AWD31" s="9"/>
      <c r="AWE31" s="9"/>
      <c r="AWF31" s="9"/>
      <c r="AWG31" s="9"/>
      <c r="AWH31" s="9"/>
      <c r="AWI31" s="9"/>
      <c r="AWJ31" s="9"/>
      <c r="AWK31" s="9"/>
      <c r="AWL31" s="9"/>
      <c r="AWM31" s="9"/>
      <c r="AWN31" s="9"/>
      <c r="AWO31" s="9"/>
      <c r="AWP31" s="9"/>
      <c r="AWQ31" s="9"/>
      <c r="AWR31" s="9"/>
      <c r="AWS31" s="9"/>
      <c r="AWT31" s="9"/>
      <c r="AWU31" s="9"/>
      <c r="AWV31" s="9"/>
      <c r="AWW31" s="9"/>
      <c r="AWX31" s="9"/>
      <c r="AWY31" s="9"/>
      <c r="AWZ31" s="9"/>
      <c r="AXA31" s="9"/>
      <c r="AXB31" s="9"/>
      <c r="AXC31" s="9"/>
      <c r="AXD31" s="9"/>
      <c r="AXE31" s="9"/>
      <c r="AXF31" s="9"/>
      <c r="AXG31" s="9"/>
      <c r="AXH31" s="9"/>
      <c r="AXI31" s="9"/>
      <c r="AXJ31" s="9"/>
      <c r="AXK31" s="9"/>
      <c r="AXL31" s="9"/>
      <c r="AXM31" s="9"/>
      <c r="AXN31" s="9"/>
      <c r="AXO31" s="9"/>
      <c r="AXP31" s="9"/>
      <c r="AXQ31" s="9"/>
      <c r="AXR31" s="9"/>
      <c r="AXS31" s="9"/>
      <c r="AXT31" s="9"/>
      <c r="AXU31" s="9"/>
      <c r="AXV31" s="9"/>
      <c r="AXW31" s="9"/>
      <c r="AXX31" s="9"/>
      <c r="AXY31" s="9"/>
      <c r="AXZ31" s="9"/>
      <c r="AYA31" s="9"/>
      <c r="AYB31" s="9"/>
      <c r="AYC31" s="9"/>
      <c r="AYD31" s="9"/>
      <c r="AYE31" s="9"/>
      <c r="AYF31" s="9"/>
      <c r="AYG31" s="9"/>
      <c r="AYH31" s="9"/>
      <c r="AYI31" s="9"/>
      <c r="AYJ31" s="9"/>
      <c r="AYK31" s="9"/>
      <c r="AYL31" s="9"/>
      <c r="AYM31" s="9"/>
      <c r="AYN31" s="9"/>
      <c r="AYO31" s="9"/>
      <c r="AYP31" s="9"/>
      <c r="AYQ31" s="9"/>
      <c r="AYR31" s="9"/>
      <c r="AYS31" s="9"/>
      <c r="AYT31" s="9"/>
      <c r="AYU31" s="9"/>
      <c r="AYV31" s="9"/>
      <c r="AYW31" s="9"/>
      <c r="AYX31" s="9"/>
      <c r="AYY31" s="9"/>
      <c r="AYZ31" s="9"/>
      <c r="AZA31" s="9"/>
      <c r="AZB31" s="9"/>
      <c r="AZC31" s="9"/>
      <c r="AZD31" s="9"/>
      <c r="AZE31" s="9"/>
      <c r="AZF31" s="9"/>
      <c r="AZG31" s="9"/>
      <c r="AZH31" s="9"/>
      <c r="AZI31" s="9"/>
      <c r="AZJ31" s="9"/>
      <c r="AZK31" s="9"/>
      <c r="AZL31" s="9"/>
      <c r="AZM31" s="9"/>
      <c r="AZN31" s="9"/>
      <c r="AZO31" s="9"/>
      <c r="AZP31" s="9"/>
      <c r="AZQ31" s="9"/>
      <c r="AZR31" s="9"/>
      <c r="AZS31" s="9"/>
      <c r="AZT31" s="9"/>
      <c r="AZU31" s="9"/>
      <c r="AZV31" s="9"/>
      <c r="AZW31" s="9"/>
      <c r="AZX31" s="9"/>
      <c r="AZY31" s="9"/>
      <c r="AZZ31" s="9"/>
      <c r="BAA31" s="9"/>
      <c r="BAB31" s="9"/>
      <c r="BAC31" s="9"/>
      <c r="BAD31" s="9"/>
      <c r="BAE31" s="9"/>
      <c r="BAF31" s="9"/>
      <c r="BAG31" s="9"/>
      <c r="BAH31" s="9"/>
      <c r="BAI31" s="9"/>
      <c r="BAJ31" s="9"/>
      <c r="BAK31" s="9"/>
      <c r="BAL31" s="9"/>
      <c r="BAM31" s="9"/>
      <c r="BAN31" s="9"/>
      <c r="BAO31" s="9"/>
      <c r="BAP31" s="9"/>
      <c r="BAQ31" s="9"/>
      <c r="BAR31" s="9"/>
      <c r="BAS31" s="9"/>
      <c r="BAT31" s="9"/>
      <c r="BAU31" s="9"/>
      <c r="BAV31" s="9"/>
      <c r="BAW31" s="9"/>
      <c r="BAX31" s="9"/>
      <c r="BAY31" s="9"/>
      <c r="BAZ31" s="9"/>
      <c r="BBA31" s="9"/>
      <c r="BBB31" s="9"/>
      <c r="BBC31" s="9"/>
      <c r="BBD31" s="9"/>
      <c r="BBE31" s="9"/>
      <c r="BBF31" s="9"/>
      <c r="BBG31" s="9"/>
      <c r="BBH31" s="9"/>
      <c r="BBI31" s="9"/>
      <c r="BBJ31" s="9"/>
      <c r="BBK31" s="9"/>
      <c r="BBL31" s="9"/>
      <c r="BBM31" s="9"/>
      <c r="BBN31" s="9"/>
      <c r="BBO31" s="9"/>
      <c r="BBP31" s="9"/>
      <c r="BBQ31" s="9"/>
      <c r="BBR31" s="9"/>
      <c r="BBS31" s="9"/>
      <c r="BBT31" s="9"/>
      <c r="BBU31" s="9"/>
      <c r="BBV31" s="9"/>
      <c r="BBW31" s="9"/>
      <c r="BBX31" s="9"/>
      <c r="BBY31" s="9"/>
      <c r="BBZ31" s="9"/>
      <c r="BCA31" s="9"/>
      <c r="BCB31" s="9"/>
      <c r="BCC31" s="9"/>
      <c r="BCD31" s="9"/>
      <c r="BCE31" s="9"/>
      <c r="BCF31" s="9"/>
      <c r="BCG31" s="9"/>
      <c r="BCH31" s="9"/>
      <c r="BCI31" s="9"/>
      <c r="BCJ31" s="9"/>
      <c r="BCK31" s="9"/>
      <c r="BCL31" s="9"/>
      <c r="BCM31" s="9"/>
      <c r="BCN31" s="9"/>
      <c r="BCO31" s="9"/>
      <c r="BCP31" s="9"/>
      <c r="BCQ31" s="9"/>
      <c r="BCR31" s="9"/>
      <c r="BCS31" s="9"/>
      <c r="BCT31" s="9"/>
      <c r="BCU31" s="9"/>
      <c r="BCV31" s="9"/>
      <c r="BCW31" s="9"/>
      <c r="BCX31" s="9"/>
      <c r="BCY31" s="9"/>
      <c r="BCZ31" s="9"/>
      <c r="BDA31" s="9"/>
      <c r="BDB31" s="9"/>
      <c r="BDC31" s="9"/>
      <c r="BDD31" s="9"/>
      <c r="BDE31" s="9"/>
      <c r="BDF31" s="9"/>
      <c r="BDG31" s="9"/>
      <c r="BDH31" s="9"/>
      <c r="BDI31" s="9"/>
      <c r="BDJ31" s="9"/>
      <c r="BDK31" s="9"/>
      <c r="BDL31" s="9"/>
      <c r="BDM31" s="9"/>
      <c r="BDN31" s="9"/>
      <c r="BDO31" s="9"/>
      <c r="BDP31" s="9"/>
      <c r="BDQ31" s="9"/>
      <c r="BDR31" s="9"/>
      <c r="BDS31" s="9"/>
      <c r="BDT31" s="9"/>
      <c r="BDU31" s="9"/>
      <c r="BDV31" s="9"/>
      <c r="BDW31" s="9"/>
      <c r="BDX31" s="9"/>
      <c r="BDY31" s="9"/>
      <c r="BDZ31" s="9"/>
      <c r="BEA31" s="9"/>
      <c r="BEB31" s="9"/>
      <c r="BEC31" s="9"/>
      <c r="BED31" s="9"/>
      <c r="BEE31" s="9"/>
      <c r="BEF31" s="9"/>
      <c r="BEG31" s="9"/>
      <c r="BEH31" s="9"/>
      <c r="BEI31" s="9"/>
      <c r="BEJ31" s="9"/>
      <c r="BEK31" s="9"/>
      <c r="BEL31" s="9"/>
      <c r="BEM31" s="9"/>
      <c r="BEN31" s="9"/>
      <c r="BEO31" s="9"/>
      <c r="BEP31" s="9"/>
      <c r="BEQ31" s="9"/>
      <c r="BER31" s="9"/>
      <c r="BES31" s="9"/>
      <c r="BET31" s="9"/>
      <c r="BEU31" s="9"/>
      <c r="BEV31" s="9"/>
      <c r="BEW31" s="9"/>
      <c r="BEX31" s="9"/>
      <c r="BEY31" s="9"/>
      <c r="BEZ31" s="9"/>
      <c r="BFA31" s="9"/>
      <c r="BFB31" s="9"/>
      <c r="BFC31" s="9"/>
      <c r="BFD31" s="9"/>
      <c r="BFE31" s="9"/>
      <c r="BFF31" s="9"/>
      <c r="BFG31" s="9"/>
      <c r="BFH31" s="9"/>
      <c r="BFI31" s="9"/>
      <c r="BFJ31" s="9"/>
      <c r="BFK31" s="9"/>
      <c r="BFL31" s="9"/>
      <c r="BFM31" s="9"/>
      <c r="BFN31" s="9"/>
      <c r="BFO31" s="9"/>
      <c r="BFP31" s="9"/>
      <c r="BFQ31" s="9"/>
      <c r="BFR31" s="9"/>
      <c r="BFS31" s="9"/>
      <c r="BFT31" s="9"/>
      <c r="BFU31" s="9"/>
      <c r="BFV31" s="9"/>
      <c r="BFW31" s="9"/>
      <c r="BFX31" s="9"/>
      <c r="BFY31" s="9"/>
      <c r="BFZ31" s="9"/>
      <c r="BGA31" s="9"/>
      <c r="BGB31" s="9"/>
      <c r="BGC31" s="9"/>
      <c r="BGD31" s="9"/>
      <c r="BGE31" s="9"/>
      <c r="BGF31" s="9"/>
      <c r="BGG31" s="9"/>
      <c r="BGH31" s="9"/>
      <c r="BGI31" s="9"/>
      <c r="BGJ31" s="9"/>
      <c r="BGK31" s="9"/>
      <c r="BGL31" s="9"/>
      <c r="BGM31" s="9"/>
      <c r="BGN31" s="9"/>
      <c r="BGO31" s="9"/>
      <c r="BGP31" s="9"/>
      <c r="BGQ31" s="9"/>
      <c r="BGR31" s="9"/>
      <c r="BGS31" s="9"/>
      <c r="BGT31" s="9"/>
      <c r="BGU31" s="9"/>
      <c r="BGV31" s="9"/>
      <c r="BGW31" s="9"/>
      <c r="BGX31" s="9"/>
      <c r="BGY31" s="9"/>
      <c r="BGZ31" s="9"/>
      <c r="BHA31" s="9"/>
      <c r="BHB31" s="9"/>
      <c r="BHC31" s="9"/>
      <c r="BHD31" s="9"/>
      <c r="BHE31" s="9"/>
      <c r="BHF31" s="9"/>
      <c r="BHG31" s="9"/>
      <c r="BHH31" s="9"/>
      <c r="BHI31" s="9"/>
      <c r="BHJ31" s="9"/>
      <c r="BHK31" s="9"/>
      <c r="BHL31" s="9"/>
      <c r="BHM31" s="9"/>
      <c r="BHN31" s="9"/>
      <c r="BHO31" s="9"/>
      <c r="BHP31" s="9"/>
      <c r="BHQ31" s="9"/>
      <c r="BHR31" s="9"/>
      <c r="BHS31" s="9"/>
      <c r="BHT31" s="9"/>
      <c r="BHU31" s="9"/>
      <c r="BHV31" s="9"/>
      <c r="BHW31" s="9"/>
      <c r="BHX31" s="9"/>
      <c r="BHY31" s="9"/>
      <c r="BHZ31" s="9"/>
      <c r="BIA31" s="9"/>
      <c r="BIB31" s="9"/>
      <c r="BIC31" s="9"/>
      <c r="BID31" s="9"/>
      <c r="BIE31" s="9"/>
      <c r="BIF31" s="9"/>
      <c r="BIG31" s="9"/>
      <c r="BIH31" s="9"/>
      <c r="BII31" s="9"/>
      <c r="BIJ31" s="9"/>
      <c r="BIK31" s="9"/>
      <c r="BIL31" s="9"/>
      <c r="BIM31" s="9"/>
      <c r="BIN31" s="9"/>
      <c r="BIO31" s="9"/>
      <c r="BIP31" s="9"/>
      <c r="BIQ31" s="9"/>
      <c r="BIR31" s="9"/>
      <c r="BIS31" s="9"/>
      <c r="BIT31" s="9"/>
      <c r="BIU31" s="9"/>
      <c r="BIV31" s="9"/>
      <c r="BIW31" s="9"/>
      <c r="BIX31" s="9"/>
      <c r="BIY31" s="9"/>
      <c r="BIZ31" s="9"/>
      <c r="BJA31" s="9"/>
      <c r="BJB31" s="9"/>
      <c r="BJC31" s="9"/>
      <c r="BJD31" s="9"/>
      <c r="BJE31" s="9"/>
      <c r="BJF31" s="9"/>
      <c r="BJG31" s="9"/>
      <c r="BJH31" s="9"/>
      <c r="BJI31" s="9"/>
      <c r="BJJ31" s="9"/>
      <c r="BJK31" s="9"/>
      <c r="BJL31" s="9"/>
      <c r="BJM31" s="9"/>
      <c r="BJN31" s="9"/>
      <c r="BJO31" s="9"/>
      <c r="BJP31" s="9"/>
      <c r="BJQ31" s="9"/>
      <c r="BJR31" s="9"/>
      <c r="BJS31" s="9"/>
      <c r="BJT31" s="9"/>
      <c r="BJU31" s="9"/>
      <c r="BJV31" s="9"/>
      <c r="BJW31" s="9"/>
      <c r="BJX31" s="9"/>
      <c r="BJY31" s="9"/>
      <c r="BJZ31" s="9"/>
      <c r="BKA31" s="9"/>
      <c r="BKB31" s="9"/>
      <c r="BKC31" s="9"/>
      <c r="BKD31" s="9"/>
      <c r="BKE31" s="9"/>
      <c r="BKF31" s="9"/>
      <c r="BKG31" s="9"/>
      <c r="BKH31" s="9"/>
      <c r="BKI31" s="9"/>
      <c r="BKJ31" s="9"/>
      <c r="BKK31" s="9"/>
      <c r="BKL31" s="9"/>
      <c r="BKM31" s="9"/>
      <c r="BKN31" s="9"/>
      <c r="BKO31" s="9"/>
      <c r="BKP31" s="9"/>
      <c r="BKQ31" s="9"/>
      <c r="BKR31" s="9"/>
      <c r="BKS31" s="9"/>
      <c r="BKT31" s="9"/>
      <c r="BKU31" s="9"/>
      <c r="BKV31" s="9"/>
      <c r="BKW31" s="9"/>
      <c r="BKX31" s="9"/>
      <c r="BKY31" s="9"/>
      <c r="BKZ31" s="9"/>
      <c r="BLA31" s="9"/>
      <c r="BLB31" s="9"/>
      <c r="BLC31" s="9"/>
      <c r="BLD31" s="9"/>
      <c r="BLE31" s="9"/>
      <c r="BLF31" s="9"/>
      <c r="BLG31" s="9"/>
      <c r="BLH31" s="9"/>
      <c r="BLI31" s="9"/>
      <c r="BLJ31" s="9"/>
      <c r="BLK31" s="9"/>
      <c r="BLL31" s="9"/>
      <c r="BLM31" s="9"/>
      <c r="BLN31" s="9"/>
      <c r="BLO31" s="9"/>
      <c r="BLP31" s="9"/>
      <c r="BLQ31" s="9"/>
      <c r="BLR31" s="9"/>
      <c r="BLS31" s="9"/>
      <c r="BLT31" s="9"/>
      <c r="BLU31" s="9"/>
      <c r="BLV31" s="9"/>
      <c r="BLW31" s="9"/>
      <c r="BLX31" s="9"/>
      <c r="BLY31" s="9"/>
      <c r="BLZ31" s="9"/>
      <c r="BMA31" s="9"/>
      <c r="BMB31" s="9"/>
      <c r="BMC31" s="9"/>
      <c r="BMD31" s="9"/>
      <c r="BME31" s="9"/>
      <c r="BMF31" s="9"/>
      <c r="BMG31" s="9"/>
      <c r="BMH31" s="9"/>
      <c r="BMI31" s="9"/>
      <c r="BMJ31" s="9"/>
      <c r="BMK31" s="9"/>
      <c r="BML31" s="9"/>
      <c r="BMM31" s="9"/>
      <c r="BMN31" s="9"/>
      <c r="BMO31" s="9"/>
      <c r="BMP31" s="9"/>
      <c r="BMQ31" s="9"/>
      <c r="BMR31" s="9"/>
      <c r="BMS31" s="9"/>
      <c r="BMT31" s="9"/>
      <c r="BMU31" s="9"/>
      <c r="BMV31" s="9"/>
      <c r="BMW31" s="9"/>
      <c r="BMX31" s="9"/>
      <c r="BMY31" s="9"/>
      <c r="BMZ31" s="9"/>
      <c r="BNA31" s="9"/>
      <c r="BNB31" s="9"/>
      <c r="BNC31" s="9"/>
      <c r="BND31" s="9"/>
      <c r="BNE31" s="9"/>
      <c r="BNF31" s="9"/>
      <c r="BNG31" s="9"/>
      <c r="BNH31" s="9"/>
      <c r="BNI31" s="9"/>
      <c r="BNJ31" s="9"/>
      <c r="BNK31" s="9"/>
      <c r="BNL31" s="9"/>
      <c r="BNM31" s="9"/>
      <c r="BNN31" s="9"/>
      <c r="BNO31" s="9"/>
      <c r="BNP31" s="9"/>
      <c r="BNQ31" s="9"/>
      <c r="BNR31" s="9"/>
      <c r="BNS31" s="9"/>
      <c r="BNT31" s="9"/>
      <c r="BNU31" s="9"/>
      <c r="BNV31" s="9"/>
      <c r="BNW31" s="9"/>
      <c r="BNX31" s="9"/>
      <c r="BNY31" s="9"/>
      <c r="BNZ31" s="9"/>
      <c r="BOA31" s="9"/>
      <c r="BOB31" s="9"/>
      <c r="BOC31" s="9"/>
      <c r="BOD31" s="9"/>
      <c r="BOE31" s="9"/>
      <c r="BOF31" s="9"/>
      <c r="BOG31" s="9"/>
      <c r="BOH31" s="9"/>
      <c r="BOI31" s="9"/>
      <c r="BOJ31" s="9"/>
      <c r="BOK31" s="9"/>
      <c r="BOL31" s="9"/>
      <c r="BOM31" s="9"/>
      <c r="BON31" s="9"/>
      <c r="BOO31" s="9"/>
      <c r="BOP31" s="9"/>
      <c r="BOQ31" s="9"/>
      <c r="BOR31" s="9"/>
      <c r="BOS31" s="9"/>
      <c r="BOT31" s="9"/>
      <c r="BOU31" s="9"/>
      <c r="BOV31" s="9"/>
      <c r="BOW31" s="9"/>
      <c r="BOX31" s="9"/>
      <c r="BOY31" s="9"/>
      <c r="BOZ31" s="9"/>
      <c r="BPA31" s="9"/>
      <c r="BPB31" s="9"/>
      <c r="BPC31" s="9"/>
      <c r="BPD31" s="9"/>
      <c r="BPE31" s="9"/>
      <c r="BPF31" s="9"/>
      <c r="BPG31" s="9"/>
      <c r="BPH31" s="9"/>
      <c r="BPI31" s="9"/>
      <c r="BPJ31" s="9"/>
      <c r="BPK31" s="9"/>
      <c r="BPL31" s="9"/>
      <c r="BPM31" s="9"/>
      <c r="BPN31" s="9"/>
      <c r="BPO31" s="9"/>
      <c r="BPP31" s="9"/>
      <c r="BPQ31" s="9"/>
      <c r="BPR31" s="9"/>
      <c r="BPS31" s="9"/>
      <c r="BPT31" s="9"/>
      <c r="BPU31" s="9"/>
      <c r="BPV31" s="9"/>
      <c r="BPW31" s="9"/>
      <c r="BPX31" s="9"/>
      <c r="BPY31" s="9"/>
      <c r="BPZ31" s="9"/>
      <c r="BQA31" s="9"/>
      <c r="BQB31" s="9"/>
      <c r="BQC31" s="9"/>
      <c r="BQD31" s="9"/>
      <c r="BQE31" s="9"/>
      <c r="BQF31" s="9"/>
      <c r="BQG31" s="9"/>
      <c r="BQH31" s="9"/>
      <c r="BQI31" s="9"/>
      <c r="BQJ31" s="9"/>
      <c r="BQK31" s="9"/>
      <c r="BQL31" s="9"/>
      <c r="BQM31" s="9"/>
      <c r="BQN31" s="9"/>
      <c r="BQO31" s="9"/>
      <c r="BQP31" s="9"/>
      <c r="BQQ31" s="9"/>
      <c r="BQR31" s="9"/>
      <c r="BQS31" s="9"/>
      <c r="BQT31" s="9"/>
      <c r="BQU31" s="9"/>
      <c r="BQV31" s="9"/>
      <c r="BQW31" s="9"/>
      <c r="BQX31" s="9"/>
      <c r="BQY31" s="9"/>
      <c r="BQZ31" s="9"/>
      <c r="BRA31" s="9"/>
      <c r="BRB31" s="9"/>
      <c r="BRC31" s="9"/>
      <c r="BRD31" s="9"/>
      <c r="BRE31" s="9"/>
      <c r="BRF31" s="9"/>
      <c r="BRG31" s="9"/>
      <c r="BRH31" s="9"/>
      <c r="BRI31" s="9"/>
      <c r="BRJ31" s="9"/>
      <c r="BRK31" s="9"/>
      <c r="BRL31" s="9"/>
      <c r="BRM31" s="9"/>
      <c r="BRN31" s="9"/>
      <c r="BRO31" s="9"/>
      <c r="BRP31" s="9"/>
      <c r="BRQ31" s="9"/>
      <c r="BRR31" s="9"/>
      <c r="BRS31" s="9"/>
      <c r="BRT31" s="9"/>
      <c r="BRU31" s="9"/>
      <c r="BRV31" s="9"/>
      <c r="BRW31" s="9"/>
      <c r="BRX31" s="9"/>
      <c r="BRY31" s="9"/>
      <c r="BRZ31" s="9"/>
      <c r="BSA31" s="9"/>
      <c r="BSB31" s="9"/>
      <c r="BSC31" s="9"/>
      <c r="BSD31" s="9"/>
      <c r="BSE31" s="9"/>
      <c r="BSF31" s="9"/>
      <c r="BSG31" s="9"/>
      <c r="BSH31" s="9"/>
      <c r="BSI31" s="9"/>
      <c r="BSJ31" s="9"/>
      <c r="BSK31" s="9"/>
      <c r="BSL31" s="9"/>
      <c r="BSM31" s="9"/>
      <c r="BSN31" s="9"/>
      <c r="BSO31" s="9"/>
      <c r="BSP31" s="9"/>
      <c r="BSQ31" s="9"/>
      <c r="BSR31" s="9"/>
      <c r="BSS31" s="9"/>
      <c r="BST31" s="9"/>
      <c r="BSU31" s="9"/>
      <c r="BSV31" s="9"/>
      <c r="BSW31" s="9"/>
      <c r="BSX31" s="9"/>
      <c r="BSY31" s="9"/>
      <c r="BSZ31" s="9"/>
      <c r="BTA31" s="9"/>
      <c r="BTB31" s="9"/>
      <c r="BTC31" s="9"/>
      <c r="BTD31" s="9"/>
      <c r="BTE31" s="9"/>
      <c r="BTF31" s="9"/>
      <c r="BTG31" s="9"/>
      <c r="BTH31" s="9"/>
      <c r="BTI31" s="9"/>
      <c r="BTJ31" s="9"/>
      <c r="BTK31" s="9"/>
      <c r="BTL31" s="9"/>
      <c r="BTM31" s="9"/>
      <c r="BTN31" s="9"/>
      <c r="BTO31" s="9"/>
      <c r="BTP31" s="9"/>
      <c r="BTQ31" s="9"/>
      <c r="BTR31" s="9"/>
      <c r="BTS31" s="9"/>
      <c r="BTT31" s="9"/>
      <c r="BTU31" s="9"/>
      <c r="BTV31" s="9"/>
      <c r="BTW31" s="9"/>
      <c r="BTX31" s="9"/>
      <c r="BTY31" s="9"/>
      <c r="BTZ31" s="9"/>
      <c r="BUA31" s="9"/>
      <c r="BUB31" s="9"/>
      <c r="BUC31" s="9"/>
      <c r="BUD31" s="9"/>
      <c r="BUE31" s="9"/>
      <c r="BUF31" s="9"/>
      <c r="BUG31" s="9"/>
      <c r="BUH31" s="9"/>
      <c r="BUI31" s="9"/>
      <c r="BUJ31" s="9"/>
      <c r="BUK31" s="9"/>
      <c r="BUL31" s="9"/>
      <c r="BUM31" s="9"/>
      <c r="BUN31" s="9"/>
      <c r="BUO31" s="9"/>
      <c r="BUP31" s="9"/>
      <c r="BUQ31" s="9"/>
      <c r="BUR31" s="9"/>
      <c r="BUS31" s="9"/>
      <c r="BUT31" s="9"/>
      <c r="BUU31" s="9"/>
      <c r="BUV31" s="9"/>
      <c r="BUW31" s="9"/>
      <c r="BUX31" s="9"/>
      <c r="BUY31" s="9"/>
      <c r="BUZ31" s="9"/>
      <c r="BVA31" s="9"/>
      <c r="BVB31" s="9"/>
      <c r="BVC31" s="9"/>
      <c r="BVD31" s="9"/>
      <c r="BVE31" s="9"/>
      <c r="BVF31" s="9"/>
      <c r="BVG31" s="9"/>
      <c r="BVH31" s="9"/>
      <c r="BVI31" s="9"/>
      <c r="BVJ31" s="9"/>
      <c r="BVK31" s="9"/>
      <c r="BVL31" s="9"/>
      <c r="BVM31" s="9"/>
      <c r="BVN31" s="9"/>
      <c r="BVO31" s="9"/>
      <c r="BVP31" s="9"/>
      <c r="BVQ31" s="9"/>
      <c r="BVR31" s="9"/>
      <c r="BVS31" s="9"/>
      <c r="BVT31" s="9"/>
      <c r="BVU31" s="9"/>
      <c r="BVV31" s="9"/>
      <c r="BVW31" s="9"/>
      <c r="BVX31" s="9"/>
      <c r="BVY31" s="9"/>
      <c r="BVZ31" s="9"/>
      <c r="BWA31" s="9"/>
      <c r="BWB31" s="9"/>
      <c r="BWC31" s="9"/>
      <c r="BWD31" s="9"/>
      <c r="BWE31" s="9"/>
      <c r="BWF31" s="9"/>
      <c r="BWG31" s="9"/>
      <c r="BWH31" s="9"/>
      <c r="BWI31" s="9"/>
      <c r="BWJ31" s="9"/>
      <c r="BWK31" s="9"/>
      <c r="BWL31" s="9"/>
      <c r="BWM31" s="9"/>
      <c r="BWN31" s="9"/>
      <c r="BWO31" s="9"/>
      <c r="BWP31" s="9"/>
      <c r="BWQ31" s="9"/>
      <c r="BWR31" s="9"/>
      <c r="BWS31" s="9"/>
      <c r="BWT31" s="9"/>
      <c r="BWU31" s="9"/>
      <c r="BWV31" s="9"/>
      <c r="BWW31" s="9"/>
      <c r="BWX31" s="9"/>
      <c r="BWY31" s="9"/>
      <c r="BWZ31" s="9"/>
      <c r="BXA31" s="9"/>
      <c r="BXB31" s="9"/>
      <c r="BXC31" s="9"/>
      <c r="BXD31" s="9"/>
      <c r="BXE31" s="9"/>
      <c r="BXF31" s="9"/>
      <c r="BXG31" s="9"/>
      <c r="BXH31" s="9"/>
      <c r="BXI31" s="9"/>
      <c r="BXJ31" s="9"/>
      <c r="BXK31" s="9"/>
      <c r="BXL31" s="9"/>
      <c r="BXM31" s="9"/>
      <c r="BXN31" s="9"/>
      <c r="BXO31" s="9"/>
      <c r="BXP31" s="9"/>
      <c r="BXQ31" s="9"/>
      <c r="BXR31" s="9"/>
      <c r="BXS31" s="9"/>
      <c r="BXT31" s="9"/>
      <c r="BXU31" s="9"/>
      <c r="BXV31" s="9"/>
      <c r="BXW31" s="9"/>
      <c r="BXX31" s="9"/>
      <c r="BXY31" s="9"/>
      <c r="BXZ31" s="9"/>
      <c r="BYA31" s="9"/>
      <c r="BYB31" s="9"/>
      <c r="BYC31" s="9"/>
      <c r="BYD31" s="9"/>
      <c r="BYE31" s="9"/>
      <c r="BYF31" s="9"/>
      <c r="BYG31" s="9"/>
      <c r="BYH31" s="9"/>
      <c r="BYI31" s="9"/>
      <c r="BYJ31" s="9"/>
      <c r="BYK31" s="9"/>
      <c r="BYL31" s="9"/>
      <c r="BYM31" s="9"/>
      <c r="BYN31" s="9"/>
      <c r="BYO31" s="9"/>
      <c r="BYP31" s="9"/>
      <c r="BYQ31" s="9"/>
      <c r="BYR31" s="9"/>
      <c r="BYS31" s="9"/>
      <c r="BYT31" s="9"/>
      <c r="BYU31" s="9"/>
      <c r="BYV31" s="9"/>
      <c r="BYW31" s="9"/>
      <c r="BYX31" s="9"/>
      <c r="BYY31" s="9"/>
      <c r="BYZ31" s="9"/>
      <c r="BZA31" s="9"/>
      <c r="BZB31" s="9"/>
      <c r="BZC31" s="9"/>
      <c r="BZD31" s="9"/>
      <c r="BZE31" s="9"/>
      <c r="BZF31" s="9"/>
      <c r="BZG31" s="9"/>
      <c r="BZH31" s="9"/>
      <c r="BZI31" s="9"/>
      <c r="BZJ31" s="9"/>
      <c r="BZK31" s="9"/>
      <c r="BZL31" s="9"/>
      <c r="BZM31" s="9"/>
      <c r="BZN31" s="9"/>
      <c r="BZO31" s="9"/>
      <c r="BZP31" s="9"/>
      <c r="BZQ31" s="9"/>
      <c r="BZR31" s="9"/>
      <c r="BZS31" s="9"/>
      <c r="BZT31" s="9"/>
      <c r="BZU31" s="9"/>
      <c r="BZV31" s="9"/>
      <c r="BZW31" s="9"/>
      <c r="BZX31" s="9"/>
      <c r="BZY31" s="9"/>
      <c r="BZZ31" s="9"/>
      <c r="CAA31" s="9"/>
      <c r="CAB31" s="9"/>
      <c r="CAC31" s="9"/>
      <c r="CAD31" s="9"/>
      <c r="CAE31" s="9"/>
      <c r="CAF31" s="9"/>
      <c r="CAG31" s="9"/>
      <c r="CAH31" s="9"/>
      <c r="CAI31" s="9"/>
      <c r="CAJ31" s="9"/>
      <c r="CAK31" s="9"/>
      <c r="CAL31" s="9"/>
      <c r="CAM31" s="9"/>
      <c r="CAN31" s="9"/>
      <c r="CAO31" s="9"/>
      <c r="CAP31" s="9"/>
      <c r="CAQ31" s="9"/>
      <c r="CAR31" s="9"/>
      <c r="CAS31" s="9"/>
      <c r="CAT31" s="9"/>
      <c r="CAU31" s="9"/>
      <c r="CAV31" s="9"/>
      <c r="CAW31" s="9"/>
      <c r="CAX31" s="9"/>
      <c r="CAY31" s="9"/>
      <c r="CAZ31" s="9"/>
      <c r="CBA31" s="9"/>
      <c r="CBB31" s="9"/>
      <c r="CBC31" s="9"/>
      <c r="CBD31" s="9"/>
      <c r="CBE31" s="9"/>
      <c r="CBF31" s="9"/>
      <c r="CBG31" s="9"/>
      <c r="CBH31" s="9"/>
      <c r="CBI31" s="9"/>
      <c r="CBJ31" s="9"/>
      <c r="CBK31" s="9"/>
      <c r="CBL31" s="9"/>
      <c r="CBM31" s="9"/>
      <c r="CBN31" s="9"/>
      <c r="CBO31" s="9"/>
      <c r="CBP31" s="9"/>
      <c r="CBQ31" s="9"/>
      <c r="CBR31" s="9"/>
      <c r="CBS31" s="9"/>
      <c r="CBT31" s="9"/>
      <c r="CBU31" s="9"/>
      <c r="CBV31" s="9"/>
      <c r="CBW31" s="9"/>
      <c r="CBX31" s="9"/>
      <c r="CBY31" s="9"/>
      <c r="CBZ31" s="9"/>
      <c r="CCA31" s="9"/>
      <c r="CCB31" s="9"/>
      <c r="CCC31" s="9"/>
      <c r="CCD31" s="9"/>
      <c r="CCE31" s="9"/>
      <c r="CCF31" s="9"/>
      <c r="CCG31" s="9"/>
      <c r="CCH31" s="9"/>
      <c r="CCI31" s="9"/>
      <c r="CCJ31" s="9"/>
      <c r="CCK31" s="9"/>
      <c r="CCL31" s="9"/>
      <c r="CCM31" s="9"/>
      <c r="CCN31" s="9"/>
      <c r="CCO31" s="9"/>
      <c r="CCP31" s="9"/>
      <c r="CCQ31" s="9"/>
      <c r="CCR31" s="9"/>
      <c r="CCS31" s="9"/>
      <c r="CCT31" s="9"/>
      <c r="CCU31" s="9"/>
      <c r="CCV31" s="9"/>
      <c r="CCW31" s="9"/>
      <c r="CCX31" s="9"/>
      <c r="CCY31" s="9"/>
      <c r="CCZ31" s="9"/>
      <c r="CDA31" s="9"/>
      <c r="CDB31" s="9"/>
      <c r="CDC31" s="9"/>
      <c r="CDD31" s="9"/>
      <c r="CDE31" s="9"/>
      <c r="CDF31" s="9"/>
      <c r="CDG31" s="9"/>
      <c r="CDH31" s="9"/>
      <c r="CDI31" s="9"/>
      <c r="CDJ31" s="9"/>
      <c r="CDK31" s="9"/>
      <c r="CDL31" s="9"/>
      <c r="CDM31" s="9"/>
      <c r="CDN31" s="9"/>
      <c r="CDO31" s="9"/>
      <c r="CDP31" s="9"/>
      <c r="CDQ31" s="9"/>
      <c r="CDR31" s="9"/>
      <c r="CDS31" s="9"/>
      <c r="CDT31" s="9"/>
      <c r="CDU31" s="9"/>
      <c r="CDV31" s="9"/>
      <c r="CDW31" s="9"/>
      <c r="CDX31" s="9"/>
      <c r="CDY31" s="9"/>
      <c r="CDZ31" s="9"/>
      <c r="CEA31" s="9"/>
      <c r="CEB31" s="9"/>
      <c r="CEC31" s="9"/>
      <c r="CED31" s="9"/>
      <c r="CEE31" s="9"/>
      <c r="CEF31" s="9"/>
      <c r="CEG31" s="9"/>
      <c r="CEH31" s="9"/>
      <c r="CEI31" s="9"/>
      <c r="CEJ31" s="9"/>
      <c r="CEK31" s="9"/>
      <c r="CEL31" s="9"/>
      <c r="CEM31" s="9"/>
      <c r="CEN31" s="9"/>
      <c r="CEO31" s="9"/>
      <c r="CEP31" s="9"/>
      <c r="CEQ31" s="9"/>
      <c r="CER31" s="9"/>
      <c r="CES31" s="9"/>
      <c r="CET31" s="9"/>
      <c r="CEU31" s="9"/>
      <c r="CEV31" s="9"/>
      <c r="CEW31" s="9"/>
      <c r="CEX31" s="9"/>
      <c r="CEY31" s="9"/>
      <c r="CEZ31" s="9"/>
      <c r="CFA31" s="9"/>
      <c r="CFB31" s="9"/>
      <c r="CFC31" s="9"/>
      <c r="CFD31" s="9"/>
      <c r="CFE31" s="9"/>
      <c r="CFF31" s="9"/>
      <c r="CFG31" s="9"/>
      <c r="CFH31" s="9"/>
      <c r="CFI31" s="9"/>
      <c r="CFJ31" s="9"/>
      <c r="CFK31" s="9"/>
      <c r="CFL31" s="9"/>
      <c r="CFM31" s="9"/>
      <c r="CFN31" s="9"/>
      <c r="CFO31" s="9"/>
      <c r="CFP31" s="9"/>
      <c r="CFQ31" s="9"/>
      <c r="CFR31" s="9"/>
      <c r="CFS31" s="9"/>
      <c r="CFT31" s="9"/>
      <c r="CFU31" s="9"/>
      <c r="CFV31" s="9"/>
      <c r="CFW31" s="9"/>
      <c r="CFX31" s="9"/>
      <c r="CFY31" s="9"/>
      <c r="CFZ31" s="9"/>
      <c r="CGA31" s="9"/>
      <c r="CGB31" s="9"/>
      <c r="CGC31" s="9"/>
      <c r="CGD31" s="9"/>
      <c r="CGE31" s="9"/>
      <c r="CGF31" s="9"/>
      <c r="CGG31" s="9"/>
      <c r="CGH31" s="9"/>
      <c r="CGI31" s="9"/>
      <c r="CGJ31" s="9"/>
      <c r="CGK31" s="9"/>
      <c r="CGL31" s="9"/>
      <c r="CGM31" s="9"/>
      <c r="CGN31" s="9"/>
      <c r="CGO31" s="9"/>
      <c r="CGP31" s="9"/>
      <c r="CGQ31" s="9"/>
      <c r="CGR31" s="9"/>
      <c r="CGS31" s="9"/>
      <c r="CGT31" s="9"/>
      <c r="CGU31" s="9"/>
      <c r="CGV31" s="9"/>
      <c r="CGW31" s="9"/>
      <c r="CGX31" s="9"/>
      <c r="CGY31" s="9"/>
      <c r="CGZ31" s="9"/>
      <c r="CHA31" s="9"/>
      <c r="CHB31" s="9"/>
      <c r="CHC31" s="9"/>
      <c r="CHD31" s="9"/>
      <c r="CHE31" s="9"/>
      <c r="CHF31" s="9"/>
      <c r="CHG31" s="9"/>
      <c r="CHH31" s="9"/>
      <c r="CHI31" s="9"/>
      <c r="CHJ31" s="9"/>
      <c r="CHK31" s="9"/>
      <c r="CHL31" s="9"/>
      <c r="CHM31" s="9"/>
      <c r="CHN31" s="9"/>
      <c r="CHO31" s="9"/>
      <c r="CHP31" s="9"/>
      <c r="CHQ31" s="9"/>
      <c r="CHR31" s="9"/>
      <c r="CHS31" s="9"/>
      <c r="CHT31" s="9"/>
      <c r="CHU31" s="9"/>
      <c r="CHV31" s="9"/>
      <c r="CHW31" s="9"/>
      <c r="CHX31" s="9"/>
      <c r="CHY31" s="9"/>
      <c r="CHZ31" s="9"/>
      <c r="CIA31" s="9"/>
      <c r="CIB31" s="9"/>
      <c r="CIC31" s="9"/>
      <c r="CID31" s="9"/>
      <c r="CIE31" s="9"/>
      <c r="CIF31" s="9"/>
      <c r="CIG31" s="9"/>
      <c r="CIH31" s="9"/>
      <c r="CII31" s="9"/>
      <c r="CIJ31" s="9"/>
      <c r="CIK31" s="9"/>
      <c r="CIL31" s="9"/>
      <c r="CIM31" s="9"/>
      <c r="CIN31" s="9"/>
      <c r="CIO31" s="9"/>
      <c r="CIP31" s="9"/>
      <c r="CIQ31" s="9"/>
      <c r="CIR31" s="9"/>
      <c r="CIS31" s="9"/>
      <c r="CIT31" s="9"/>
      <c r="CIU31" s="9"/>
      <c r="CIV31" s="9"/>
      <c r="CIW31" s="9"/>
      <c r="CIX31" s="9"/>
      <c r="CIY31" s="9"/>
      <c r="CIZ31" s="9"/>
      <c r="CJA31" s="9"/>
      <c r="CJB31" s="9"/>
      <c r="CJC31" s="9"/>
      <c r="CJD31" s="9"/>
      <c r="CJE31" s="9"/>
      <c r="CJF31" s="9"/>
      <c r="CJG31" s="9"/>
      <c r="CJH31" s="9"/>
      <c r="CJI31" s="9"/>
      <c r="CJJ31" s="9"/>
      <c r="CJK31" s="9"/>
      <c r="CJL31" s="9"/>
      <c r="CJM31" s="9"/>
      <c r="CJN31" s="9"/>
      <c r="CJO31" s="9"/>
      <c r="CJP31" s="9"/>
      <c r="CJQ31" s="9"/>
      <c r="CJR31" s="9"/>
      <c r="CJS31" s="9"/>
      <c r="CJT31" s="9"/>
      <c r="CJU31" s="9"/>
      <c r="CJV31" s="9"/>
      <c r="CJW31" s="9"/>
      <c r="CJX31" s="9"/>
      <c r="CJY31" s="9"/>
      <c r="CJZ31" s="9"/>
      <c r="CKA31" s="9"/>
      <c r="CKB31" s="9"/>
      <c r="CKC31" s="9"/>
      <c r="CKD31" s="9"/>
      <c r="CKE31" s="9"/>
      <c r="CKF31" s="9"/>
      <c r="CKG31" s="9"/>
      <c r="CKH31" s="9"/>
      <c r="CKI31" s="9"/>
      <c r="CKJ31" s="9"/>
      <c r="CKK31" s="9"/>
      <c r="CKL31" s="9"/>
      <c r="CKM31" s="9"/>
      <c r="CKN31" s="9"/>
      <c r="CKO31" s="9"/>
      <c r="CKP31" s="9"/>
      <c r="CKQ31" s="9"/>
      <c r="CKR31" s="9"/>
      <c r="CKS31" s="9"/>
      <c r="CKT31" s="9"/>
      <c r="CKU31" s="9"/>
      <c r="CKV31" s="9"/>
      <c r="CKW31" s="9"/>
      <c r="CKX31" s="9"/>
      <c r="CKY31" s="9"/>
      <c r="CKZ31" s="9"/>
      <c r="CLA31" s="9"/>
      <c r="CLB31" s="9"/>
      <c r="CLC31" s="9"/>
      <c r="CLD31" s="9"/>
      <c r="CLE31" s="9"/>
      <c r="CLF31" s="9"/>
      <c r="CLG31" s="9"/>
      <c r="CLH31" s="9"/>
      <c r="CLI31" s="9"/>
      <c r="CLJ31" s="9"/>
      <c r="CLK31" s="9"/>
      <c r="CLL31" s="9"/>
      <c r="CLM31" s="9"/>
      <c r="CLN31" s="9"/>
      <c r="CLO31" s="9"/>
      <c r="CLP31" s="9"/>
      <c r="CLQ31" s="9"/>
      <c r="CLR31" s="9"/>
      <c r="CLS31" s="9"/>
      <c r="CLT31" s="9"/>
      <c r="CLU31" s="9"/>
      <c r="CLV31" s="9"/>
      <c r="CLW31" s="9"/>
      <c r="CLX31" s="9"/>
      <c r="CLY31" s="9"/>
      <c r="CLZ31" s="9"/>
      <c r="CMA31" s="9"/>
      <c r="CMB31" s="9"/>
      <c r="CMC31" s="9"/>
      <c r="CMD31" s="9"/>
      <c r="CME31" s="9"/>
      <c r="CMF31" s="9"/>
      <c r="CMG31" s="9"/>
      <c r="CMH31" s="9"/>
      <c r="CMI31" s="9"/>
      <c r="CMJ31" s="9"/>
      <c r="CMK31" s="9"/>
      <c r="CML31" s="9"/>
      <c r="CMM31" s="9"/>
      <c r="CMN31" s="9"/>
      <c r="CMO31" s="9"/>
      <c r="CMP31" s="9"/>
      <c r="CMQ31" s="9"/>
      <c r="CMR31" s="9"/>
      <c r="CMS31" s="9"/>
      <c r="CMT31" s="9"/>
      <c r="CMU31" s="9"/>
      <c r="CMV31" s="9"/>
      <c r="CMW31" s="9"/>
      <c r="CMX31" s="9"/>
      <c r="CMY31" s="9"/>
      <c r="CMZ31" s="9"/>
      <c r="CNA31" s="9"/>
      <c r="CNB31" s="9"/>
      <c r="CNC31" s="9"/>
      <c r="CND31" s="9"/>
      <c r="CNE31" s="9"/>
      <c r="CNF31" s="9"/>
      <c r="CNG31" s="9"/>
      <c r="CNH31" s="9"/>
      <c r="CNI31" s="9"/>
      <c r="CNJ31" s="9"/>
      <c r="CNK31" s="9"/>
      <c r="CNL31" s="9"/>
      <c r="CNM31" s="9"/>
      <c r="CNN31" s="9"/>
      <c r="CNO31" s="9"/>
      <c r="CNP31" s="9"/>
      <c r="CNQ31" s="9"/>
      <c r="CNR31" s="9"/>
      <c r="CNS31" s="9"/>
      <c r="CNT31" s="9"/>
      <c r="CNU31" s="9"/>
      <c r="CNV31" s="9"/>
      <c r="CNW31" s="9"/>
      <c r="CNX31" s="9"/>
      <c r="CNY31" s="9"/>
      <c r="CNZ31" s="9"/>
      <c r="COA31" s="9"/>
      <c r="COB31" s="9"/>
      <c r="COC31" s="9"/>
      <c r="COD31" s="9"/>
      <c r="COE31" s="9"/>
      <c r="COF31" s="9"/>
      <c r="COG31" s="9"/>
      <c r="COH31" s="9"/>
      <c r="COI31" s="9"/>
      <c r="COJ31" s="9"/>
      <c r="COK31" s="9"/>
      <c r="COL31" s="9"/>
      <c r="COM31" s="9"/>
      <c r="CON31" s="9"/>
      <c r="COO31" s="9"/>
      <c r="COP31" s="9"/>
      <c r="COQ31" s="9"/>
      <c r="COR31" s="9"/>
      <c r="COS31" s="9"/>
      <c r="COT31" s="9"/>
      <c r="COU31" s="9"/>
      <c r="COV31" s="9"/>
      <c r="COW31" s="9"/>
      <c r="COX31" s="9"/>
      <c r="COY31" s="9"/>
      <c r="COZ31" s="9"/>
      <c r="CPA31" s="9"/>
      <c r="CPB31" s="9"/>
      <c r="CPC31" s="9"/>
      <c r="CPD31" s="9"/>
      <c r="CPE31" s="9"/>
      <c r="CPF31" s="9"/>
      <c r="CPG31" s="9"/>
      <c r="CPH31" s="9"/>
      <c r="CPI31" s="9"/>
      <c r="CPJ31" s="9"/>
      <c r="CPK31" s="9"/>
      <c r="CPL31" s="9"/>
      <c r="CPM31" s="9"/>
      <c r="CPN31" s="9"/>
      <c r="CPO31" s="9"/>
      <c r="CPP31" s="9"/>
      <c r="CPQ31" s="9"/>
      <c r="CPR31" s="9"/>
      <c r="CPS31" s="9"/>
      <c r="CPT31" s="9"/>
      <c r="CPU31" s="9"/>
      <c r="CPV31" s="9"/>
      <c r="CPW31" s="9"/>
      <c r="CPX31" s="9"/>
      <c r="CPY31" s="9"/>
      <c r="CPZ31" s="9"/>
      <c r="CQA31" s="9"/>
      <c r="CQB31" s="9"/>
      <c r="CQC31" s="9"/>
      <c r="CQD31" s="9"/>
      <c r="CQE31" s="9"/>
      <c r="CQF31" s="9"/>
      <c r="CQG31" s="9"/>
      <c r="CQH31" s="9"/>
      <c r="CQI31" s="9"/>
      <c r="CQJ31" s="9"/>
      <c r="CQK31" s="9"/>
      <c r="CQL31" s="9"/>
      <c r="CQM31" s="9"/>
      <c r="CQN31" s="9"/>
      <c r="CQO31" s="9"/>
      <c r="CQP31" s="9"/>
      <c r="CQQ31" s="9"/>
      <c r="CQR31" s="9"/>
      <c r="CQS31" s="9"/>
      <c r="CQT31" s="9"/>
      <c r="CQU31" s="9"/>
      <c r="CQV31" s="9"/>
      <c r="CQW31" s="9"/>
      <c r="CQX31" s="9"/>
      <c r="CQY31" s="9"/>
      <c r="CQZ31" s="9"/>
      <c r="CRA31" s="9"/>
      <c r="CRB31" s="9"/>
      <c r="CRC31" s="9"/>
      <c r="CRD31" s="9"/>
      <c r="CRE31" s="9"/>
      <c r="CRF31" s="9"/>
      <c r="CRG31" s="9"/>
      <c r="CRH31" s="9"/>
      <c r="CRI31" s="9"/>
      <c r="CRJ31" s="9"/>
      <c r="CRK31" s="9"/>
      <c r="CRL31" s="9"/>
      <c r="CRM31" s="9"/>
      <c r="CRN31" s="9"/>
      <c r="CRO31" s="9"/>
      <c r="CRP31" s="9"/>
      <c r="CRQ31" s="9"/>
      <c r="CRR31" s="9"/>
      <c r="CRS31" s="9"/>
      <c r="CRT31" s="9"/>
      <c r="CRU31" s="9"/>
      <c r="CRV31" s="9"/>
      <c r="CRW31" s="9"/>
      <c r="CRX31" s="9"/>
      <c r="CRY31" s="9"/>
      <c r="CRZ31" s="9"/>
      <c r="CSA31" s="9"/>
      <c r="CSB31" s="9"/>
      <c r="CSC31" s="9"/>
      <c r="CSD31" s="9"/>
      <c r="CSE31" s="9"/>
      <c r="CSF31" s="9"/>
      <c r="CSG31" s="9"/>
      <c r="CSH31" s="9"/>
      <c r="CSI31" s="9"/>
      <c r="CSJ31" s="9"/>
      <c r="CSK31" s="9"/>
      <c r="CSL31" s="9"/>
      <c r="CSM31" s="9"/>
      <c r="CSN31" s="9"/>
      <c r="CSO31" s="9"/>
      <c r="CSP31" s="9"/>
      <c r="CSQ31" s="9"/>
      <c r="CSR31" s="9"/>
      <c r="CSS31" s="9"/>
      <c r="CST31" s="9"/>
      <c r="CSU31" s="9"/>
      <c r="CSV31" s="9"/>
      <c r="CSW31" s="9"/>
      <c r="CSX31" s="9"/>
      <c r="CSY31" s="9"/>
      <c r="CSZ31" s="9"/>
      <c r="CTA31" s="9"/>
      <c r="CTB31" s="9"/>
      <c r="CTC31" s="9"/>
      <c r="CTD31" s="9"/>
      <c r="CTE31" s="9"/>
      <c r="CTF31" s="9"/>
      <c r="CTG31" s="9"/>
      <c r="CTH31" s="9"/>
      <c r="CTI31" s="9"/>
      <c r="CTJ31" s="9"/>
      <c r="CTK31" s="9"/>
      <c r="CTL31" s="9"/>
      <c r="CTM31" s="9"/>
      <c r="CTN31" s="9"/>
      <c r="CTO31" s="9"/>
      <c r="CTP31" s="9"/>
      <c r="CTQ31" s="9"/>
      <c r="CTR31" s="9"/>
      <c r="CTS31" s="9"/>
      <c r="CTT31" s="9"/>
      <c r="CTU31" s="9"/>
      <c r="CTV31" s="9"/>
      <c r="CTW31" s="9"/>
      <c r="CTX31" s="9"/>
      <c r="CTY31" s="9"/>
      <c r="CTZ31" s="9"/>
      <c r="CUA31" s="9"/>
      <c r="CUB31" s="9"/>
      <c r="CUC31" s="9"/>
      <c r="CUD31" s="9"/>
      <c r="CUE31" s="9"/>
      <c r="CUF31" s="9"/>
      <c r="CUG31" s="9"/>
      <c r="CUH31" s="9"/>
      <c r="CUI31" s="9"/>
      <c r="CUJ31" s="9"/>
      <c r="CUK31" s="9"/>
      <c r="CUL31" s="9"/>
      <c r="CUM31" s="9"/>
      <c r="CUN31" s="9"/>
      <c r="CUO31" s="9"/>
      <c r="CUP31" s="9"/>
      <c r="CUQ31" s="9"/>
      <c r="CUR31" s="9"/>
      <c r="CUS31" s="9"/>
      <c r="CUT31" s="9"/>
    </row>
    <row r="32" spans="1:2594" s="9" customFormat="1" ht="15" customHeight="1" x14ac:dyDescent="0.15">
      <c r="A32" s="192" t="s">
        <v>102</v>
      </c>
      <c r="B32" s="39" t="s">
        <v>41</v>
      </c>
      <c r="C32" s="61" t="s">
        <v>82</v>
      </c>
      <c r="D32" s="28"/>
      <c r="E32" s="28"/>
      <c r="F32" s="28"/>
      <c r="G32" s="29"/>
      <c r="H32" s="28"/>
      <c r="I32" s="28"/>
      <c r="J32" s="28"/>
      <c r="K32" s="267"/>
      <c r="L32" s="115"/>
      <c r="M32" s="115"/>
      <c r="N32" s="38" t="str">
        <f t="shared" si="22"/>
        <v>7.C</v>
      </c>
      <c r="O32" s="19" t="str">
        <f t="shared" si="22"/>
        <v>Хвойные породы</v>
      </c>
      <c r="P32" s="61" t="s">
        <v>82</v>
      </c>
      <c r="Q32" s="88"/>
      <c r="R32" s="88"/>
      <c r="S32" s="88"/>
      <c r="T32" s="88"/>
      <c r="U32" s="88"/>
      <c r="V32" s="88"/>
      <c r="W32" s="88"/>
      <c r="X32" s="89"/>
      <c r="Y32" s="115"/>
      <c r="Z32" s="151" t="str">
        <f t="shared" si="24"/>
        <v>7.C</v>
      </c>
      <c r="AA32" s="19" t="str">
        <f t="shared" si="24"/>
        <v>Хвойные породы</v>
      </c>
      <c r="AB32" s="61" t="s">
        <v>82</v>
      </c>
      <c r="AC32" s="149">
        <f>IF(ISNUMBER('CB1-Производство'!D44+D32-H32),'CB1-Производство'!D44+D32-H32,IF(ISNUMBER(H32-D32),"NT " &amp; H32-D32,"…"))</f>
        <v>450</v>
      </c>
      <c r="AD32" s="144">
        <f>IF(ISNUMBER('CB1-Производство'!E44+F32-J32),'CB1-Производство'!E44+F32-J32,IF(ISNUMBER(J32-F32),"NT " &amp; J32-F32,"…"))</f>
        <v>320</v>
      </c>
    </row>
    <row r="33" spans="1:2594" s="9" customFormat="1" ht="15" customHeight="1" x14ac:dyDescent="0.15">
      <c r="A33" s="192" t="s">
        <v>103</v>
      </c>
      <c r="B33" s="39" t="s">
        <v>44</v>
      </c>
      <c r="C33" s="61" t="s">
        <v>82</v>
      </c>
      <c r="D33" s="28"/>
      <c r="E33" s="28"/>
      <c r="F33" s="28"/>
      <c r="G33" s="29"/>
      <c r="H33" s="28"/>
      <c r="I33" s="28"/>
      <c r="J33" s="28"/>
      <c r="K33" s="267"/>
      <c r="L33" s="115"/>
      <c r="M33" s="115"/>
      <c r="N33" s="38" t="str">
        <f t="shared" si="22"/>
        <v>7.NC</v>
      </c>
      <c r="O33" s="19" t="str">
        <f t="shared" si="22"/>
        <v>Лиственные породы</v>
      </c>
      <c r="P33" s="61" t="s">
        <v>82</v>
      </c>
      <c r="Q33" s="88"/>
      <c r="R33" s="88"/>
      <c r="S33" s="88"/>
      <c r="T33" s="88"/>
      <c r="U33" s="88"/>
      <c r="V33" s="88"/>
      <c r="W33" s="88"/>
      <c r="X33" s="89"/>
      <c r="Y33" s="115"/>
      <c r="Z33" s="151" t="str">
        <f t="shared" si="24"/>
        <v>7.NC</v>
      </c>
      <c r="AA33" s="19" t="str">
        <f t="shared" si="24"/>
        <v>Лиственные породы</v>
      </c>
      <c r="AB33" s="61" t="s">
        <v>82</v>
      </c>
      <c r="AC33" s="140">
        <f>IF(ISNUMBER('CB1-Производство'!D45+D33-H33),'CB1-Производство'!D45+D33-H33,IF(ISNUMBER(H33-D33),"NT " &amp; H33-D33,"…"))</f>
        <v>1250</v>
      </c>
      <c r="AD33" s="144">
        <f>IF(ISNUMBER('CB1-Производство'!E45+F33-J33),'CB1-Производство'!E45+F33-J33,IF(ISNUMBER(J33-F33),"NT " &amp; J33-F33,"…"))</f>
        <v>1250</v>
      </c>
    </row>
    <row r="34" spans="1:2594" s="9" customFormat="1" ht="11.25" customHeight="1" x14ac:dyDescent="0.15">
      <c r="A34" s="193" t="s">
        <v>104</v>
      </c>
      <c r="B34" s="49" t="s">
        <v>53</v>
      </c>
      <c r="C34" s="61" t="s">
        <v>82</v>
      </c>
      <c r="D34" s="28"/>
      <c r="E34" s="28"/>
      <c r="F34" s="28"/>
      <c r="G34" s="29"/>
      <c r="H34" s="28"/>
      <c r="I34" s="28"/>
      <c r="J34" s="28"/>
      <c r="K34" s="267"/>
      <c r="L34" s="115"/>
      <c r="M34" s="115"/>
      <c r="N34" s="230" t="str">
        <f t="shared" si="22"/>
        <v>7.NC.T</v>
      </c>
      <c r="O34" s="22" t="str">
        <f t="shared" si="22"/>
        <v>в том числе тропические породы</v>
      </c>
      <c r="P34" s="61" t="s">
        <v>82</v>
      </c>
      <c r="Q34" s="90" t="str">
        <f t="shared" ref="Q34:X34" si="25">IF(AND(ISNUMBER(D34/D33),D34&gt;D33),"&gt; 6.1.NC !!","")</f>
        <v/>
      </c>
      <c r="R34" s="90" t="str">
        <f t="shared" si="25"/>
        <v/>
      </c>
      <c r="S34" s="90" t="str">
        <f t="shared" si="25"/>
        <v/>
      </c>
      <c r="T34" s="90" t="str">
        <f t="shared" si="25"/>
        <v/>
      </c>
      <c r="U34" s="90" t="str">
        <f t="shared" si="25"/>
        <v/>
      </c>
      <c r="V34" s="90" t="str">
        <f t="shared" si="25"/>
        <v/>
      </c>
      <c r="W34" s="90" t="str">
        <f t="shared" si="25"/>
        <v/>
      </c>
      <c r="X34" s="90" t="str">
        <f t="shared" si="25"/>
        <v/>
      </c>
      <c r="Y34" s="115"/>
      <c r="Z34" s="150" t="str">
        <f t="shared" si="24"/>
        <v>7.NC.T</v>
      </c>
      <c r="AA34" s="22" t="str">
        <f t="shared" si="24"/>
        <v>в том числе тропические породы</v>
      </c>
      <c r="AB34" s="61" t="s">
        <v>82</v>
      </c>
      <c r="AC34" s="140">
        <f>IF(ISNUMBER('CB1-Производство'!D46+D34-H34),'CB1-Производство'!D46+D34-H34,IF(ISNUMBER(H34-D34),"NT " &amp; H34-D34,"…"))</f>
        <v>0</v>
      </c>
      <c r="AD34" s="144">
        <f>IF(ISNUMBER('CB1-Производство'!E46+F34-J34),'CB1-Производство'!E46+F34-J34,IF(ISNUMBER(J34-F34),"NT " &amp; J34-F34,"…"))</f>
        <v>0</v>
      </c>
    </row>
    <row r="35" spans="1:2594" s="66" customFormat="1" ht="15" customHeight="1" x14ac:dyDescent="0.15">
      <c r="A35" s="181" t="s">
        <v>105</v>
      </c>
      <c r="B35" s="176" t="s">
        <v>106</v>
      </c>
      <c r="C35" s="179" t="s">
        <v>82</v>
      </c>
      <c r="D35" s="65"/>
      <c r="E35" s="65"/>
      <c r="F35" s="65"/>
      <c r="G35" s="69"/>
      <c r="H35" s="65"/>
      <c r="I35" s="65"/>
      <c r="J35" s="65"/>
      <c r="K35" s="268"/>
      <c r="L35" s="115"/>
      <c r="M35" s="115"/>
      <c r="N35" s="176" t="str">
        <f t="shared" si="11"/>
        <v>8</v>
      </c>
      <c r="O35" s="64" t="str">
        <f t="shared" si="12"/>
        <v>ЛИСТОВЫЕ ДРЕВЕСНЫЕ МАТЕРИАЛЫ</v>
      </c>
      <c r="P35" s="179" t="s">
        <v>82</v>
      </c>
      <c r="Q35" s="155">
        <f>D35-(D36+D40+D42)</f>
        <v>0</v>
      </c>
      <c r="R35" s="112">
        <f t="shared" ref="R35:U35" si="26">E35-(E36+E40+E42)</f>
        <v>0</v>
      </c>
      <c r="S35" s="112">
        <f t="shared" si="26"/>
        <v>0</v>
      </c>
      <c r="T35" s="112">
        <f t="shared" si="26"/>
        <v>0</v>
      </c>
      <c r="U35" s="112">
        <f t="shared" si="26"/>
        <v>-2748058.69</v>
      </c>
      <c r="V35" s="112">
        <f>I35-(J36+I40+I42)</f>
        <v>-2903985.48</v>
      </c>
      <c r="W35" s="112" t="e">
        <f>J35-(#REF!+J40+J42)</f>
        <v>#REF!</v>
      </c>
      <c r="X35" s="228" t="e">
        <f>K35-(#REF!+K40+K42)</f>
        <v>#REF!</v>
      </c>
      <c r="Y35" s="124"/>
      <c r="Z35" s="132" t="str">
        <f t="shared" si="4"/>
        <v>8</v>
      </c>
      <c r="AA35" s="64" t="str">
        <f t="shared" si="19"/>
        <v>ЛИСТОВЫЕ ДРЕВЕСНЫЕ МАТЕРИАЛЫ</v>
      </c>
      <c r="AB35" s="179" t="s">
        <v>82</v>
      </c>
      <c r="AC35" s="136">
        <f>IF(ISNUMBER('CB1-Производство'!D47+D35-H35),'CB1-Производство'!D47+D35-H35,IF(ISNUMBER(H35-D35),"NT " &amp; H35-D35,"…"))</f>
        <v>16317</v>
      </c>
      <c r="AD35" s="137">
        <f>IF(ISNUMBER('CB1-Производство'!E47+F35-J35),'CB1-Производство'!E47+F35-J35,IF(ISNUMBER(J35-F35),"NT " &amp; J35-F35,"…"))</f>
        <v>15769</v>
      </c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 s="9"/>
      <c r="AMK35" s="9"/>
      <c r="AML35" s="9"/>
      <c r="AMM35" s="9"/>
      <c r="AMN35" s="9"/>
      <c r="AMO35" s="9"/>
      <c r="AMP35" s="9"/>
      <c r="AMQ35" s="9"/>
      <c r="AMR35" s="9"/>
      <c r="AMS35" s="9"/>
      <c r="AMT35" s="9"/>
      <c r="AMU35" s="9"/>
      <c r="AMV35" s="9"/>
      <c r="AMW35" s="9"/>
      <c r="AMX35" s="9"/>
      <c r="AMY35" s="9"/>
      <c r="AMZ35" s="9"/>
      <c r="ANA35" s="9"/>
      <c r="ANB35" s="9"/>
      <c r="ANC35" s="9"/>
      <c r="AND35" s="9"/>
      <c r="ANE35" s="9"/>
      <c r="ANF35" s="9"/>
      <c r="ANG35" s="9"/>
      <c r="ANH35" s="9"/>
      <c r="ANI35" s="9"/>
      <c r="ANJ35" s="9"/>
      <c r="ANK35" s="9"/>
      <c r="ANL35" s="9"/>
      <c r="ANM35" s="9"/>
      <c r="ANN35" s="9"/>
      <c r="ANO35" s="9"/>
      <c r="ANP35" s="9"/>
      <c r="ANQ35" s="9"/>
      <c r="ANR35" s="9"/>
      <c r="ANS35" s="9"/>
      <c r="ANT35" s="9"/>
      <c r="ANU35" s="9"/>
      <c r="ANV35" s="9"/>
      <c r="ANW35" s="9"/>
      <c r="ANX35" s="9"/>
      <c r="ANY35" s="9"/>
      <c r="ANZ35" s="9"/>
      <c r="AOA35" s="9"/>
      <c r="AOB35" s="9"/>
      <c r="AOC35" s="9"/>
      <c r="AOD35" s="9"/>
      <c r="AOE35" s="9"/>
      <c r="AOF35" s="9"/>
      <c r="AOG35" s="9"/>
      <c r="AOH35" s="9"/>
      <c r="AOI35" s="9"/>
      <c r="AOJ35" s="9"/>
      <c r="AOK35" s="9"/>
      <c r="AOL35" s="9"/>
      <c r="AOM35" s="9"/>
      <c r="AON35" s="9"/>
      <c r="AOO35" s="9"/>
      <c r="AOP35" s="9"/>
      <c r="AOQ35" s="9"/>
      <c r="AOR35" s="9"/>
      <c r="AOS35" s="9"/>
      <c r="AOT35" s="9"/>
      <c r="AOU35" s="9"/>
      <c r="AOV35" s="9"/>
      <c r="AOW35" s="9"/>
      <c r="AOX35" s="9"/>
      <c r="AOY35" s="9"/>
      <c r="AOZ35" s="9"/>
      <c r="APA35" s="9"/>
      <c r="APB35" s="9"/>
      <c r="APC35" s="9"/>
      <c r="APD35" s="9"/>
      <c r="APE35" s="9"/>
      <c r="APF35" s="9"/>
      <c r="APG35" s="9"/>
      <c r="APH35" s="9"/>
      <c r="API35" s="9"/>
      <c r="APJ35" s="9"/>
      <c r="APK35" s="9"/>
      <c r="APL35" s="9"/>
      <c r="APM35" s="9"/>
      <c r="APN35" s="9"/>
      <c r="APO35" s="9"/>
      <c r="APP35" s="9"/>
      <c r="APQ35" s="9"/>
      <c r="APR35" s="9"/>
      <c r="APS35" s="9"/>
      <c r="APT35" s="9"/>
      <c r="APU35" s="9"/>
      <c r="APV35" s="9"/>
      <c r="APW35" s="9"/>
      <c r="APX35" s="9"/>
      <c r="APY35" s="9"/>
      <c r="APZ35" s="9"/>
      <c r="AQA35" s="9"/>
      <c r="AQB35" s="9"/>
      <c r="AQC35" s="9"/>
      <c r="AQD35" s="9"/>
      <c r="AQE35" s="9"/>
      <c r="AQF35" s="9"/>
      <c r="AQG35" s="9"/>
      <c r="AQH35" s="9"/>
      <c r="AQI35" s="9"/>
      <c r="AQJ35" s="9"/>
      <c r="AQK35" s="9"/>
      <c r="AQL35" s="9"/>
      <c r="AQM35" s="9"/>
      <c r="AQN35" s="9"/>
      <c r="AQO35" s="9"/>
      <c r="AQP35" s="9"/>
      <c r="AQQ35" s="9"/>
      <c r="AQR35" s="9"/>
      <c r="AQS35" s="9"/>
      <c r="AQT35" s="9"/>
      <c r="AQU35" s="9"/>
      <c r="AQV35" s="9"/>
      <c r="AQW35" s="9"/>
      <c r="AQX35" s="9"/>
      <c r="AQY35" s="9"/>
      <c r="AQZ35" s="9"/>
      <c r="ARA35" s="9"/>
      <c r="ARB35" s="9"/>
      <c r="ARC35" s="9"/>
      <c r="ARD35" s="9"/>
      <c r="ARE35" s="9"/>
      <c r="ARF35" s="9"/>
      <c r="ARG35" s="9"/>
      <c r="ARH35" s="9"/>
      <c r="ARI35" s="9"/>
      <c r="ARJ35" s="9"/>
      <c r="ARK35" s="9"/>
      <c r="ARL35" s="9"/>
      <c r="ARM35" s="9"/>
      <c r="ARN35" s="9"/>
      <c r="ARO35" s="9"/>
      <c r="ARP35" s="9"/>
      <c r="ARQ35" s="9"/>
      <c r="ARR35" s="9"/>
      <c r="ARS35" s="9"/>
      <c r="ART35" s="9"/>
      <c r="ARU35" s="9"/>
      <c r="ARV35" s="9"/>
      <c r="ARW35" s="9"/>
      <c r="ARX35" s="9"/>
      <c r="ARY35" s="9"/>
      <c r="ARZ35" s="9"/>
      <c r="ASA35" s="9"/>
      <c r="ASB35" s="9"/>
      <c r="ASC35" s="9"/>
      <c r="ASD35" s="9"/>
      <c r="ASE35" s="9"/>
      <c r="ASF35" s="9"/>
      <c r="ASG35" s="9"/>
      <c r="ASH35" s="9"/>
      <c r="ASI35" s="9"/>
      <c r="ASJ35" s="9"/>
      <c r="ASK35" s="9"/>
      <c r="ASL35" s="9"/>
      <c r="ASM35" s="9"/>
      <c r="ASN35" s="9"/>
      <c r="ASO35" s="9"/>
      <c r="ASP35" s="9"/>
      <c r="ASQ35" s="9"/>
      <c r="ASR35" s="9"/>
      <c r="ASS35" s="9"/>
      <c r="AST35" s="9"/>
      <c r="ASU35" s="9"/>
      <c r="ASV35" s="9"/>
      <c r="ASW35" s="9"/>
      <c r="ASX35" s="9"/>
      <c r="ASY35" s="9"/>
      <c r="ASZ35" s="9"/>
      <c r="ATA35" s="9"/>
      <c r="ATB35" s="9"/>
      <c r="ATC35" s="9"/>
      <c r="ATD35" s="9"/>
      <c r="ATE35" s="9"/>
      <c r="ATF35" s="9"/>
      <c r="ATG35" s="9"/>
      <c r="ATH35" s="9"/>
      <c r="ATI35" s="9"/>
      <c r="ATJ35" s="9"/>
      <c r="ATK35" s="9"/>
      <c r="ATL35" s="9"/>
      <c r="ATM35" s="9"/>
      <c r="ATN35" s="9"/>
      <c r="ATO35" s="9"/>
      <c r="ATP35" s="9"/>
      <c r="ATQ35" s="9"/>
      <c r="ATR35" s="9"/>
      <c r="ATS35" s="9"/>
      <c r="ATT35" s="9"/>
      <c r="ATU35" s="9"/>
      <c r="ATV35" s="9"/>
      <c r="ATW35" s="9"/>
      <c r="ATX35" s="9"/>
      <c r="ATY35" s="9"/>
      <c r="ATZ35" s="9"/>
      <c r="AUA35" s="9"/>
      <c r="AUB35" s="9"/>
      <c r="AUC35" s="9"/>
      <c r="AUD35" s="9"/>
      <c r="AUE35" s="9"/>
      <c r="AUF35" s="9"/>
      <c r="AUG35" s="9"/>
      <c r="AUH35" s="9"/>
      <c r="AUI35" s="9"/>
      <c r="AUJ35" s="9"/>
      <c r="AUK35" s="9"/>
      <c r="AUL35" s="9"/>
      <c r="AUM35" s="9"/>
      <c r="AUN35" s="9"/>
      <c r="AUO35" s="9"/>
      <c r="AUP35" s="9"/>
      <c r="AUQ35" s="9"/>
      <c r="AUR35" s="9"/>
      <c r="AUS35" s="9"/>
      <c r="AUT35" s="9"/>
      <c r="AUU35" s="9"/>
      <c r="AUV35" s="9"/>
      <c r="AUW35" s="9"/>
      <c r="AUX35" s="9"/>
      <c r="AUY35" s="9"/>
      <c r="AUZ35" s="9"/>
      <c r="AVA35" s="9"/>
      <c r="AVB35" s="9"/>
      <c r="AVC35" s="9"/>
      <c r="AVD35" s="9"/>
      <c r="AVE35" s="9"/>
      <c r="AVF35" s="9"/>
      <c r="AVG35" s="9"/>
      <c r="AVH35" s="9"/>
      <c r="AVI35" s="9"/>
      <c r="AVJ35" s="9"/>
      <c r="AVK35" s="9"/>
      <c r="AVL35" s="9"/>
      <c r="AVM35" s="9"/>
      <c r="AVN35" s="9"/>
      <c r="AVO35" s="9"/>
      <c r="AVP35" s="9"/>
      <c r="AVQ35" s="9"/>
      <c r="AVR35" s="9"/>
      <c r="AVS35" s="9"/>
      <c r="AVT35" s="9"/>
      <c r="AVU35" s="9"/>
      <c r="AVV35" s="9"/>
      <c r="AVW35" s="9"/>
      <c r="AVX35" s="9"/>
      <c r="AVY35" s="9"/>
      <c r="AVZ35" s="9"/>
      <c r="AWA35" s="9"/>
      <c r="AWB35" s="9"/>
      <c r="AWC35" s="9"/>
      <c r="AWD35" s="9"/>
      <c r="AWE35" s="9"/>
      <c r="AWF35" s="9"/>
      <c r="AWG35" s="9"/>
      <c r="AWH35" s="9"/>
      <c r="AWI35" s="9"/>
      <c r="AWJ35" s="9"/>
      <c r="AWK35" s="9"/>
      <c r="AWL35" s="9"/>
      <c r="AWM35" s="9"/>
      <c r="AWN35" s="9"/>
      <c r="AWO35" s="9"/>
      <c r="AWP35" s="9"/>
      <c r="AWQ35" s="9"/>
      <c r="AWR35" s="9"/>
      <c r="AWS35" s="9"/>
      <c r="AWT35" s="9"/>
      <c r="AWU35" s="9"/>
      <c r="AWV35" s="9"/>
      <c r="AWW35" s="9"/>
      <c r="AWX35" s="9"/>
      <c r="AWY35" s="9"/>
      <c r="AWZ35" s="9"/>
      <c r="AXA35" s="9"/>
      <c r="AXB35" s="9"/>
      <c r="AXC35" s="9"/>
      <c r="AXD35" s="9"/>
      <c r="AXE35" s="9"/>
      <c r="AXF35" s="9"/>
      <c r="AXG35" s="9"/>
      <c r="AXH35" s="9"/>
      <c r="AXI35" s="9"/>
      <c r="AXJ35" s="9"/>
      <c r="AXK35" s="9"/>
      <c r="AXL35" s="9"/>
      <c r="AXM35" s="9"/>
      <c r="AXN35" s="9"/>
      <c r="AXO35" s="9"/>
      <c r="AXP35" s="9"/>
      <c r="AXQ35" s="9"/>
      <c r="AXR35" s="9"/>
      <c r="AXS35" s="9"/>
      <c r="AXT35" s="9"/>
      <c r="AXU35" s="9"/>
      <c r="AXV35" s="9"/>
      <c r="AXW35" s="9"/>
      <c r="AXX35" s="9"/>
      <c r="AXY35" s="9"/>
      <c r="AXZ35" s="9"/>
      <c r="AYA35" s="9"/>
      <c r="AYB35" s="9"/>
      <c r="AYC35" s="9"/>
      <c r="AYD35" s="9"/>
      <c r="AYE35" s="9"/>
      <c r="AYF35" s="9"/>
      <c r="AYG35" s="9"/>
      <c r="AYH35" s="9"/>
      <c r="AYI35" s="9"/>
      <c r="AYJ35" s="9"/>
      <c r="AYK35" s="9"/>
      <c r="AYL35" s="9"/>
      <c r="AYM35" s="9"/>
      <c r="AYN35" s="9"/>
      <c r="AYO35" s="9"/>
      <c r="AYP35" s="9"/>
      <c r="AYQ35" s="9"/>
      <c r="AYR35" s="9"/>
      <c r="AYS35" s="9"/>
      <c r="AYT35" s="9"/>
      <c r="AYU35" s="9"/>
      <c r="AYV35" s="9"/>
      <c r="AYW35" s="9"/>
      <c r="AYX35" s="9"/>
      <c r="AYY35" s="9"/>
      <c r="AYZ35" s="9"/>
      <c r="AZA35" s="9"/>
      <c r="AZB35" s="9"/>
      <c r="AZC35" s="9"/>
      <c r="AZD35" s="9"/>
      <c r="AZE35" s="9"/>
      <c r="AZF35" s="9"/>
      <c r="AZG35" s="9"/>
      <c r="AZH35" s="9"/>
      <c r="AZI35" s="9"/>
      <c r="AZJ35" s="9"/>
      <c r="AZK35" s="9"/>
      <c r="AZL35" s="9"/>
      <c r="AZM35" s="9"/>
      <c r="AZN35" s="9"/>
      <c r="AZO35" s="9"/>
      <c r="AZP35" s="9"/>
      <c r="AZQ35" s="9"/>
      <c r="AZR35" s="9"/>
      <c r="AZS35" s="9"/>
      <c r="AZT35" s="9"/>
      <c r="AZU35" s="9"/>
      <c r="AZV35" s="9"/>
      <c r="AZW35" s="9"/>
      <c r="AZX35" s="9"/>
      <c r="AZY35" s="9"/>
      <c r="AZZ35" s="9"/>
      <c r="BAA35" s="9"/>
      <c r="BAB35" s="9"/>
      <c r="BAC35" s="9"/>
      <c r="BAD35" s="9"/>
      <c r="BAE35" s="9"/>
      <c r="BAF35" s="9"/>
      <c r="BAG35" s="9"/>
      <c r="BAH35" s="9"/>
      <c r="BAI35" s="9"/>
      <c r="BAJ35" s="9"/>
      <c r="BAK35" s="9"/>
      <c r="BAL35" s="9"/>
      <c r="BAM35" s="9"/>
      <c r="BAN35" s="9"/>
      <c r="BAO35" s="9"/>
      <c r="BAP35" s="9"/>
      <c r="BAQ35" s="9"/>
      <c r="BAR35" s="9"/>
      <c r="BAS35" s="9"/>
      <c r="BAT35" s="9"/>
      <c r="BAU35" s="9"/>
      <c r="BAV35" s="9"/>
      <c r="BAW35" s="9"/>
      <c r="BAX35" s="9"/>
      <c r="BAY35" s="9"/>
      <c r="BAZ35" s="9"/>
      <c r="BBA35" s="9"/>
      <c r="BBB35" s="9"/>
      <c r="BBC35" s="9"/>
      <c r="BBD35" s="9"/>
      <c r="BBE35" s="9"/>
      <c r="BBF35" s="9"/>
      <c r="BBG35" s="9"/>
      <c r="BBH35" s="9"/>
      <c r="BBI35" s="9"/>
      <c r="BBJ35" s="9"/>
      <c r="BBK35" s="9"/>
      <c r="BBL35" s="9"/>
      <c r="BBM35" s="9"/>
      <c r="BBN35" s="9"/>
      <c r="BBO35" s="9"/>
      <c r="BBP35" s="9"/>
      <c r="BBQ35" s="9"/>
      <c r="BBR35" s="9"/>
      <c r="BBS35" s="9"/>
      <c r="BBT35" s="9"/>
      <c r="BBU35" s="9"/>
      <c r="BBV35" s="9"/>
      <c r="BBW35" s="9"/>
      <c r="BBX35" s="9"/>
      <c r="BBY35" s="9"/>
      <c r="BBZ35" s="9"/>
      <c r="BCA35" s="9"/>
      <c r="BCB35" s="9"/>
      <c r="BCC35" s="9"/>
      <c r="BCD35" s="9"/>
      <c r="BCE35" s="9"/>
      <c r="BCF35" s="9"/>
      <c r="BCG35" s="9"/>
      <c r="BCH35" s="9"/>
      <c r="BCI35" s="9"/>
      <c r="BCJ35" s="9"/>
      <c r="BCK35" s="9"/>
      <c r="BCL35" s="9"/>
      <c r="BCM35" s="9"/>
      <c r="BCN35" s="9"/>
      <c r="BCO35" s="9"/>
      <c r="BCP35" s="9"/>
      <c r="BCQ35" s="9"/>
      <c r="BCR35" s="9"/>
      <c r="BCS35" s="9"/>
      <c r="BCT35" s="9"/>
      <c r="BCU35" s="9"/>
      <c r="BCV35" s="9"/>
      <c r="BCW35" s="9"/>
      <c r="BCX35" s="9"/>
      <c r="BCY35" s="9"/>
      <c r="BCZ35" s="9"/>
      <c r="BDA35" s="9"/>
      <c r="BDB35" s="9"/>
      <c r="BDC35" s="9"/>
      <c r="BDD35" s="9"/>
      <c r="BDE35" s="9"/>
      <c r="BDF35" s="9"/>
      <c r="BDG35" s="9"/>
      <c r="BDH35" s="9"/>
      <c r="BDI35" s="9"/>
      <c r="BDJ35" s="9"/>
      <c r="BDK35" s="9"/>
      <c r="BDL35" s="9"/>
      <c r="BDM35" s="9"/>
      <c r="BDN35" s="9"/>
      <c r="BDO35" s="9"/>
      <c r="BDP35" s="9"/>
      <c r="BDQ35" s="9"/>
      <c r="BDR35" s="9"/>
      <c r="BDS35" s="9"/>
      <c r="BDT35" s="9"/>
      <c r="BDU35" s="9"/>
      <c r="BDV35" s="9"/>
      <c r="BDW35" s="9"/>
      <c r="BDX35" s="9"/>
      <c r="BDY35" s="9"/>
      <c r="BDZ35" s="9"/>
      <c r="BEA35" s="9"/>
      <c r="BEB35" s="9"/>
      <c r="BEC35" s="9"/>
      <c r="BED35" s="9"/>
      <c r="BEE35" s="9"/>
      <c r="BEF35" s="9"/>
      <c r="BEG35" s="9"/>
      <c r="BEH35" s="9"/>
      <c r="BEI35" s="9"/>
      <c r="BEJ35" s="9"/>
      <c r="BEK35" s="9"/>
      <c r="BEL35" s="9"/>
      <c r="BEM35" s="9"/>
      <c r="BEN35" s="9"/>
      <c r="BEO35" s="9"/>
      <c r="BEP35" s="9"/>
      <c r="BEQ35" s="9"/>
      <c r="BER35" s="9"/>
      <c r="BES35" s="9"/>
      <c r="BET35" s="9"/>
      <c r="BEU35" s="9"/>
      <c r="BEV35" s="9"/>
      <c r="BEW35" s="9"/>
      <c r="BEX35" s="9"/>
      <c r="BEY35" s="9"/>
      <c r="BEZ35" s="9"/>
      <c r="BFA35" s="9"/>
      <c r="BFB35" s="9"/>
      <c r="BFC35" s="9"/>
      <c r="BFD35" s="9"/>
      <c r="BFE35" s="9"/>
      <c r="BFF35" s="9"/>
      <c r="BFG35" s="9"/>
      <c r="BFH35" s="9"/>
      <c r="BFI35" s="9"/>
      <c r="BFJ35" s="9"/>
      <c r="BFK35" s="9"/>
      <c r="BFL35" s="9"/>
      <c r="BFM35" s="9"/>
      <c r="BFN35" s="9"/>
      <c r="BFO35" s="9"/>
      <c r="BFP35" s="9"/>
      <c r="BFQ35" s="9"/>
      <c r="BFR35" s="9"/>
      <c r="BFS35" s="9"/>
      <c r="BFT35" s="9"/>
      <c r="BFU35" s="9"/>
      <c r="BFV35" s="9"/>
      <c r="BFW35" s="9"/>
      <c r="BFX35" s="9"/>
      <c r="BFY35" s="9"/>
      <c r="BFZ35" s="9"/>
      <c r="BGA35" s="9"/>
      <c r="BGB35" s="9"/>
      <c r="BGC35" s="9"/>
      <c r="BGD35" s="9"/>
      <c r="BGE35" s="9"/>
      <c r="BGF35" s="9"/>
      <c r="BGG35" s="9"/>
      <c r="BGH35" s="9"/>
      <c r="BGI35" s="9"/>
      <c r="BGJ35" s="9"/>
      <c r="BGK35" s="9"/>
      <c r="BGL35" s="9"/>
      <c r="BGM35" s="9"/>
      <c r="BGN35" s="9"/>
      <c r="BGO35" s="9"/>
      <c r="BGP35" s="9"/>
      <c r="BGQ35" s="9"/>
      <c r="BGR35" s="9"/>
      <c r="BGS35" s="9"/>
      <c r="BGT35" s="9"/>
      <c r="BGU35" s="9"/>
      <c r="BGV35" s="9"/>
      <c r="BGW35" s="9"/>
      <c r="BGX35" s="9"/>
      <c r="BGY35" s="9"/>
      <c r="BGZ35" s="9"/>
      <c r="BHA35" s="9"/>
      <c r="BHB35" s="9"/>
      <c r="BHC35" s="9"/>
      <c r="BHD35" s="9"/>
      <c r="BHE35" s="9"/>
      <c r="BHF35" s="9"/>
      <c r="BHG35" s="9"/>
      <c r="BHH35" s="9"/>
      <c r="BHI35" s="9"/>
      <c r="BHJ35" s="9"/>
      <c r="BHK35" s="9"/>
      <c r="BHL35" s="9"/>
      <c r="BHM35" s="9"/>
      <c r="BHN35" s="9"/>
      <c r="BHO35" s="9"/>
      <c r="BHP35" s="9"/>
      <c r="BHQ35" s="9"/>
      <c r="BHR35" s="9"/>
      <c r="BHS35" s="9"/>
      <c r="BHT35" s="9"/>
      <c r="BHU35" s="9"/>
      <c r="BHV35" s="9"/>
      <c r="BHW35" s="9"/>
      <c r="BHX35" s="9"/>
      <c r="BHY35" s="9"/>
      <c r="BHZ35" s="9"/>
      <c r="BIA35" s="9"/>
      <c r="BIB35" s="9"/>
      <c r="BIC35" s="9"/>
      <c r="BID35" s="9"/>
      <c r="BIE35" s="9"/>
      <c r="BIF35" s="9"/>
      <c r="BIG35" s="9"/>
      <c r="BIH35" s="9"/>
      <c r="BII35" s="9"/>
      <c r="BIJ35" s="9"/>
      <c r="BIK35" s="9"/>
      <c r="BIL35" s="9"/>
      <c r="BIM35" s="9"/>
      <c r="BIN35" s="9"/>
      <c r="BIO35" s="9"/>
      <c r="BIP35" s="9"/>
      <c r="BIQ35" s="9"/>
      <c r="BIR35" s="9"/>
      <c r="BIS35" s="9"/>
      <c r="BIT35" s="9"/>
      <c r="BIU35" s="9"/>
      <c r="BIV35" s="9"/>
      <c r="BIW35" s="9"/>
      <c r="BIX35" s="9"/>
      <c r="BIY35" s="9"/>
      <c r="BIZ35" s="9"/>
      <c r="BJA35" s="9"/>
      <c r="BJB35" s="9"/>
      <c r="BJC35" s="9"/>
      <c r="BJD35" s="9"/>
      <c r="BJE35" s="9"/>
      <c r="BJF35" s="9"/>
      <c r="BJG35" s="9"/>
      <c r="BJH35" s="9"/>
      <c r="BJI35" s="9"/>
      <c r="BJJ35" s="9"/>
      <c r="BJK35" s="9"/>
      <c r="BJL35" s="9"/>
      <c r="BJM35" s="9"/>
      <c r="BJN35" s="9"/>
      <c r="BJO35" s="9"/>
      <c r="BJP35" s="9"/>
      <c r="BJQ35" s="9"/>
      <c r="BJR35" s="9"/>
      <c r="BJS35" s="9"/>
      <c r="BJT35" s="9"/>
      <c r="BJU35" s="9"/>
      <c r="BJV35" s="9"/>
      <c r="BJW35" s="9"/>
      <c r="BJX35" s="9"/>
      <c r="BJY35" s="9"/>
      <c r="BJZ35" s="9"/>
      <c r="BKA35" s="9"/>
      <c r="BKB35" s="9"/>
      <c r="BKC35" s="9"/>
      <c r="BKD35" s="9"/>
      <c r="BKE35" s="9"/>
      <c r="BKF35" s="9"/>
      <c r="BKG35" s="9"/>
      <c r="BKH35" s="9"/>
      <c r="BKI35" s="9"/>
      <c r="BKJ35" s="9"/>
      <c r="BKK35" s="9"/>
      <c r="BKL35" s="9"/>
      <c r="BKM35" s="9"/>
      <c r="BKN35" s="9"/>
      <c r="BKO35" s="9"/>
      <c r="BKP35" s="9"/>
      <c r="BKQ35" s="9"/>
      <c r="BKR35" s="9"/>
      <c r="BKS35" s="9"/>
      <c r="BKT35" s="9"/>
      <c r="BKU35" s="9"/>
      <c r="BKV35" s="9"/>
      <c r="BKW35" s="9"/>
      <c r="BKX35" s="9"/>
      <c r="BKY35" s="9"/>
      <c r="BKZ35" s="9"/>
      <c r="BLA35" s="9"/>
      <c r="BLB35" s="9"/>
      <c r="BLC35" s="9"/>
      <c r="BLD35" s="9"/>
      <c r="BLE35" s="9"/>
      <c r="BLF35" s="9"/>
      <c r="BLG35" s="9"/>
      <c r="BLH35" s="9"/>
      <c r="BLI35" s="9"/>
      <c r="BLJ35" s="9"/>
      <c r="BLK35" s="9"/>
      <c r="BLL35" s="9"/>
      <c r="BLM35" s="9"/>
      <c r="BLN35" s="9"/>
      <c r="BLO35" s="9"/>
      <c r="BLP35" s="9"/>
      <c r="BLQ35" s="9"/>
      <c r="BLR35" s="9"/>
      <c r="BLS35" s="9"/>
      <c r="BLT35" s="9"/>
      <c r="BLU35" s="9"/>
      <c r="BLV35" s="9"/>
      <c r="BLW35" s="9"/>
      <c r="BLX35" s="9"/>
      <c r="BLY35" s="9"/>
      <c r="BLZ35" s="9"/>
      <c r="BMA35" s="9"/>
      <c r="BMB35" s="9"/>
      <c r="BMC35" s="9"/>
      <c r="BMD35" s="9"/>
      <c r="BME35" s="9"/>
      <c r="BMF35" s="9"/>
      <c r="BMG35" s="9"/>
      <c r="BMH35" s="9"/>
      <c r="BMI35" s="9"/>
      <c r="BMJ35" s="9"/>
      <c r="BMK35" s="9"/>
      <c r="BML35" s="9"/>
      <c r="BMM35" s="9"/>
      <c r="BMN35" s="9"/>
      <c r="BMO35" s="9"/>
      <c r="BMP35" s="9"/>
      <c r="BMQ35" s="9"/>
      <c r="BMR35" s="9"/>
      <c r="BMS35" s="9"/>
      <c r="BMT35" s="9"/>
      <c r="BMU35" s="9"/>
      <c r="BMV35" s="9"/>
      <c r="BMW35" s="9"/>
      <c r="BMX35" s="9"/>
      <c r="BMY35" s="9"/>
      <c r="BMZ35" s="9"/>
      <c r="BNA35" s="9"/>
      <c r="BNB35" s="9"/>
      <c r="BNC35" s="9"/>
      <c r="BND35" s="9"/>
      <c r="BNE35" s="9"/>
      <c r="BNF35" s="9"/>
      <c r="BNG35" s="9"/>
      <c r="BNH35" s="9"/>
      <c r="BNI35" s="9"/>
      <c r="BNJ35" s="9"/>
      <c r="BNK35" s="9"/>
      <c r="BNL35" s="9"/>
      <c r="BNM35" s="9"/>
      <c r="BNN35" s="9"/>
      <c r="BNO35" s="9"/>
      <c r="BNP35" s="9"/>
      <c r="BNQ35" s="9"/>
      <c r="BNR35" s="9"/>
      <c r="BNS35" s="9"/>
      <c r="BNT35" s="9"/>
      <c r="BNU35" s="9"/>
      <c r="BNV35" s="9"/>
      <c r="BNW35" s="9"/>
      <c r="BNX35" s="9"/>
      <c r="BNY35" s="9"/>
      <c r="BNZ35" s="9"/>
      <c r="BOA35" s="9"/>
      <c r="BOB35" s="9"/>
      <c r="BOC35" s="9"/>
      <c r="BOD35" s="9"/>
      <c r="BOE35" s="9"/>
      <c r="BOF35" s="9"/>
      <c r="BOG35" s="9"/>
      <c r="BOH35" s="9"/>
      <c r="BOI35" s="9"/>
      <c r="BOJ35" s="9"/>
      <c r="BOK35" s="9"/>
      <c r="BOL35" s="9"/>
      <c r="BOM35" s="9"/>
      <c r="BON35" s="9"/>
      <c r="BOO35" s="9"/>
      <c r="BOP35" s="9"/>
      <c r="BOQ35" s="9"/>
      <c r="BOR35" s="9"/>
      <c r="BOS35" s="9"/>
      <c r="BOT35" s="9"/>
      <c r="BOU35" s="9"/>
      <c r="BOV35" s="9"/>
      <c r="BOW35" s="9"/>
      <c r="BOX35" s="9"/>
      <c r="BOY35" s="9"/>
      <c r="BOZ35" s="9"/>
      <c r="BPA35" s="9"/>
      <c r="BPB35" s="9"/>
      <c r="BPC35" s="9"/>
      <c r="BPD35" s="9"/>
      <c r="BPE35" s="9"/>
      <c r="BPF35" s="9"/>
      <c r="BPG35" s="9"/>
      <c r="BPH35" s="9"/>
      <c r="BPI35" s="9"/>
      <c r="BPJ35" s="9"/>
      <c r="BPK35" s="9"/>
      <c r="BPL35" s="9"/>
      <c r="BPM35" s="9"/>
      <c r="BPN35" s="9"/>
      <c r="BPO35" s="9"/>
      <c r="BPP35" s="9"/>
      <c r="BPQ35" s="9"/>
      <c r="BPR35" s="9"/>
      <c r="BPS35" s="9"/>
      <c r="BPT35" s="9"/>
      <c r="BPU35" s="9"/>
      <c r="BPV35" s="9"/>
      <c r="BPW35" s="9"/>
      <c r="BPX35" s="9"/>
      <c r="BPY35" s="9"/>
      <c r="BPZ35" s="9"/>
      <c r="BQA35" s="9"/>
      <c r="BQB35" s="9"/>
      <c r="BQC35" s="9"/>
      <c r="BQD35" s="9"/>
      <c r="BQE35" s="9"/>
      <c r="BQF35" s="9"/>
      <c r="BQG35" s="9"/>
      <c r="BQH35" s="9"/>
      <c r="BQI35" s="9"/>
      <c r="BQJ35" s="9"/>
      <c r="BQK35" s="9"/>
      <c r="BQL35" s="9"/>
      <c r="BQM35" s="9"/>
      <c r="BQN35" s="9"/>
      <c r="BQO35" s="9"/>
      <c r="BQP35" s="9"/>
      <c r="BQQ35" s="9"/>
      <c r="BQR35" s="9"/>
      <c r="BQS35" s="9"/>
      <c r="BQT35" s="9"/>
      <c r="BQU35" s="9"/>
      <c r="BQV35" s="9"/>
      <c r="BQW35" s="9"/>
      <c r="BQX35" s="9"/>
      <c r="BQY35" s="9"/>
      <c r="BQZ35" s="9"/>
      <c r="BRA35" s="9"/>
      <c r="BRB35" s="9"/>
      <c r="BRC35" s="9"/>
      <c r="BRD35" s="9"/>
      <c r="BRE35" s="9"/>
      <c r="BRF35" s="9"/>
      <c r="BRG35" s="9"/>
      <c r="BRH35" s="9"/>
      <c r="BRI35" s="9"/>
      <c r="BRJ35" s="9"/>
      <c r="BRK35" s="9"/>
      <c r="BRL35" s="9"/>
      <c r="BRM35" s="9"/>
      <c r="BRN35" s="9"/>
      <c r="BRO35" s="9"/>
      <c r="BRP35" s="9"/>
      <c r="BRQ35" s="9"/>
      <c r="BRR35" s="9"/>
      <c r="BRS35" s="9"/>
      <c r="BRT35" s="9"/>
      <c r="BRU35" s="9"/>
      <c r="BRV35" s="9"/>
      <c r="BRW35" s="9"/>
      <c r="BRX35" s="9"/>
      <c r="BRY35" s="9"/>
      <c r="BRZ35" s="9"/>
      <c r="BSA35" s="9"/>
      <c r="BSB35" s="9"/>
      <c r="BSC35" s="9"/>
      <c r="BSD35" s="9"/>
      <c r="BSE35" s="9"/>
      <c r="BSF35" s="9"/>
      <c r="BSG35" s="9"/>
      <c r="BSH35" s="9"/>
      <c r="BSI35" s="9"/>
      <c r="BSJ35" s="9"/>
      <c r="BSK35" s="9"/>
      <c r="BSL35" s="9"/>
      <c r="BSM35" s="9"/>
      <c r="BSN35" s="9"/>
      <c r="BSO35" s="9"/>
      <c r="BSP35" s="9"/>
      <c r="BSQ35" s="9"/>
      <c r="BSR35" s="9"/>
      <c r="BSS35" s="9"/>
      <c r="BST35" s="9"/>
      <c r="BSU35" s="9"/>
      <c r="BSV35" s="9"/>
      <c r="BSW35" s="9"/>
      <c r="BSX35" s="9"/>
      <c r="BSY35" s="9"/>
      <c r="BSZ35" s="9"/>
      <c r="BTA35" s="9"/>
      <c r="BTB35" s="9"/>
      <c r="BTC35" s="9"/>
      <c r="BTD35" s="9"/>
      <c r="BTE35" s="9"/>
      <c r="BTF35" s="9"/>
      <c r="BTG35" s="9"/>
      <c r="BTH35" s="9"/>
      <c r="BTI35" s="9"/>
      <c r="BTJ35" s="9"/>
      <c r="BTK35" s="9"/>
      <c r="BTL35" s="9"/>
      <c r="BTM35" s="9"/>
      <c r="BTN35" s="9"/>
      <c r="BTO35" s="9"/>
      <c r="BTP35" s="9"/>
      <c r="BTQ35" s="9"/>
      <c r="BTR35" s="9"/>
      <c r="BTS35" s="9"/>
      <c r="BTT35" s="9"/>
      <c r="BTU35" s="9"/>
      <c r="BTV35" s="9"/>
      <c r="BTW35" s="9"/>
      <c r="BTX35" s="9"/>
      <c r="BTY35" s="9"/>
      <c r="BTZ35" s="9"/>
      <c r="BUA35" s="9"/>
      <c r="BUB35" s="9"/>
      <c r="BUC35" s="9"/>
      <c r="BUD35" s="9"/>
      <c r="BUE35" s="9"/>
      <c r="BUF35" s="9"/>
      <c r="BUG35" s="9"/>
      <c r="BUH35" s="9"/>
      <c r="BUI35" s="9"/>
      <c r="BUJ35" s="9"/>
      <c r="BUK35" s="9"/>
      <c r="BUL35" s="9"/>
      <c r="BUM35" s="9"/>
      <c r="BUN35" s="9"/>
      <c r="BUO35" s="9"/>
      <c r="BUP35" s="9"/>
      <c r="BUQ35" s="9"/>
      <c r="BUR35" s="9"/>
      <c r="BUS35" s="9"/>
      <c r="BUT35" s="9"/>
      <c r="BUU35" s="9"/>
      <c r="BUV35" s="9"/>
      <c r="BUW35" s="9"/>
      <c r="BUX35" s="9"/>
      <c r="BUY35" s="9"/>
      <c r="BUZ35" s="9"/>
      <c r="BVA35" s="9"/>
      <c r="BVB35" s="9"/>
      <c r="BVC35" s="9"/>
      <c r="BVD35" s="9"/>
      <c r="BVE35" s="9"/>
      <c r="BVF35" s="9"/>
      <c r="BVG35" s="9"/>
      <c r="BVH35" s="9"/>
      <c r="BVI35" s="9"/>
      <c r="BVJ35" s="9"/>
      <c r="BVK35" s="9"/>
      <c r="BVL35" s="9"/>
      <c r="BVM35" s="9"/>
      <c r="BVN35" s="9"/>
      <c r="BVO35" s="9"/>
      <c r="BVP35" s="9"/>
      <c r="BVQ35" s="9"/>
      <c r="BVR35" s="9"/>
      <c r="BVS35" s="9"/>
      <c r="BVT35" s="9"/>
      <c r="BVU35" s="9"/>
      <c r="BVV35" s="9"/>
      <c r="BVW35" s="9"/>
      <c r="BVX35" s="9"/>
      <c r="BVY35" s="9"/>
      <c r="BVZ35" s="9"/>
      <c r="BWA35" s="9"/>
      <c r="BWB35" s="9"/>
      <c r="BWC35" s="9"/>
      <c r="BWD35" s="9"/>
      <c r="BWE35" s="9"/>
      <c r="BWF35" s="9"/>
      <c r="BWG35" s="9"/>
      <c r="BWH35" s="9"/>
      <c r="BWI35" s="9"/>
      <c r="BWJ35" s="9"/>
      <c r="BWK35" s="9"/>
      <c r="BWL35" s="9"/>
      <c r="BWM35" s="9"/>
      <c r="BWN35" s="9"/>
      <c r="BWO35" s="9"/>
      <c r="BWP35" s="9"/>
      <c r="BWQ35" s="9"/>
      <c r="BWR35" s="9"/>
      <c r="BWS35" s="9"/>
      <c r="BWT35" s="9"/>
      <c r="BWU35" s="9"/>
      <c r="BWV35" s="9"/>
      <c r="BWW35" s="9"/>
      <c r="BWX35" s="9"/>
      <c r="BWY35" s="9"/>
      <c r="BWZ35" s="9"/>
      <c r="BXA35" s="9"/>
      <c r="BXB35" s="9"/>
      <c r="BXC35" s="9"/>
      <c r="BXD35" s="9"/>
      <c r="BXE35" s="9"/>
      <c r="BXF35" s="9"/>
      <c r="BXG35" s="9"/>
      <c r="BXH35" s="9"/>
      <c r="BXI35" s="9"/>
      <c r="BXJ35" s="9"/>
      <c r="BXK35" s="9"/>
      <c r="BXL35" s="9"/>
      <c r="BXM35" s="9"/>
      <c r="BXN35" s="9"/>
      <c r="BXO35" s="9"/>
      <c r="BXP35" s="9"/>
      <c r="BXQ35" s="9"/>
      <c r="BXR35" s="9"/>
      <c r="BXS35" s="9"/>
      <c r="BXT35" s="9"/>
      <c r="BXU35" s="9"/>
      <c r="BXV35" s="9"/>
      <c r="BXW35" s="9"/>
      <c r="BXX35" s="9"/>
      <c r="BXY35" s="9"/>
      <c r="BXZ35" s="9"/>
      <c r="BYA35" s="9"/>
      <c r="BYB35" s="9"/>
      <c r="BYC35" s="9"/>
      <c r="BYD35" s="9"/>
      <c r="BYE35" s="9"/>
      <c r="BYF35" s="9"/>
      <c r="BYG35" s="9"/>
      <c r="BYH35" s="9"/>
      <c r="BYI35" s="9"/>
      <c r="BYJ35" s="9"/>
      <c r="BYK35" s="9"/>
      <c r="BYL35" s="9"/>
      <c r="BYM35" s="9"/>
      <c r="BYN35" s="9"/>
      <c r="BYO35" s="9"/>
      <c r="BYP35" s="9"/>
      <c r="BYQ35" s="9"/>
      <c r="BYR35" s="9"/>
      <c r="BYS35" s="9"/>
      <c r="BYT35" s="9"/>
      <c r="BYU35" s="9"/>
      <c r="BYV35" s="9"/>
      <c r="BYW35" s="9"/>
      <c r="BYX35" s="9"/>
      <c r="BYY35" s="9"/>
      <c r="BYZ35" s="9"/>
      <c r="BZA35" s="9"/>
      <c r="BZB35" s="9"/>
      <c r="BZC35" s="9"/>
      <c r="BZD35" s="9"/>
      <c r="BZE35" s="9"/>
      <c r="BZF35" s="9"/>
      <c r="BZG35" s="9"/>
      <c r="BZH35" s="9"/>
      <c r="BZI35" s="9"/>
      <c r="BZJ35" s="9"/>
      <c r="BZK35" s="9"/>
      <c r="BZL35" s="9"/>
      <c r="BZM35" s="9"/>
      <c r="BZN35" s="9"/>
      <c r="BZO35" s="9"/>
      <c r="BZP35" s="9"/>
      <c r="BZQ35" s="9"/>
      <c r="BZR35" s="9"/>
      <c r="BZS35" s="9"/>
      <c r="BZT35" s="9"/>
      <c r="BZU35" s="9"/>
      <c r="BZV35" s="9"/>
      <c r="BZW35" s="9"/>
      <c r="BZX35" s="9"/>
      <c r="BZY35" s="9"/>
      <c r="BZZ35" s="9"/>
      <c r="CAA35" s="9"/>
      <c r="CAB35" s="9"/>
      <c r="CAC35" s="9"/>
      <c r="CAD35" s="9"/>
      <c r="CAE35" s="9"/>
      <c r="CAF35" s="9"/>
      <c r="CAG35" s="9"/>
      <c r="CAH35" s="9"/>
      <c r="CAI35" s="9"/>
      <c r="CAJ35" s="9"/>
      <c r="CAK35" s="9"/>
      <c r="CAL35" s="9"/>
      <c r="CAM35" s="9"/>
      <c r="CAN35" s="9"/>
      <c r="CAO35" s="9"/>
      <c r="CAP35" s="9"/>
      <c r="CAQ35" s="9"/>
      <c r="CAR35" s="9"/>
      <c r="CAS35" s="9"/>
      <c r="CAT35" s="9"/>
      <c r="CAU35" s="9"/>
      <c r="CAV35" s="9"/>
      <c r="CAW35" s="9"/>
      <c r="CAX35" s="9"/>
      <c r="CAY35" s="9"/>
      <c r="CAZ35" s="9"/>
      <c r="CBA35" s="9"/>
      <c r="CBB35" s="9"/>
      <c r="CBC35" s="9"/>
      <c r="CBD35" s="9"/>
      <c r="CBE35" s="9"/>
      <c r="CBF35" s="9"/>
      <c r="CBG35" s="9"/>
      <c r="CBH35" s="9"/>
      <c r="CBI35" s="9"/>
      <c r="CBJ35" s="9"/>
      <c r="CBK35" s="9"/>
      <c r="CBL35" s="9"/>
      <c r="CBM35" s="9"/>
      <c r="CBN35" s="9"/>
      <c r="CBO35" s="9"/>
      <c r="CBP35" s="9"/>
      <c r="CBQ35" s="9"/>
      <c r="CBR35" s="9"/>
      <c r="CBS35" s="9"/>
      <c r="CBT35" s="9"/>
      <c r="CBU35" s="9"/>
      <c r="CBV35" s="9"/>
      <c r="CBW35" s="9"/>
      <c r="CBX35" s="9"/>
      <c r="CBY35" s="9"/>
      <c r="CBZ35" s="9"/>
      <c r="CCA35" s="9"/>
      <c r="CCB35" s="9"/>
      <c r="CCC35" s="9"/>
      <c r="CCD35" s="9"/>
      <c r="CCE35" s="9"/>
      <c r="CCF35" s="9"/>
      <c r="CCG35" s="9"/>
      <c r="CCH35" s="9"/>
      <c r="CCI35" s="9"/>
      <c r="CCJ35" s="9"/>
      <c r="CCK35" s="9"/>
      <c r="CCL35" s="9"/>
      <c r="CCM35" s="9"/>
      <c r="CCN35" s="9"/>
      <c r="CCO35" s="9"/>
      <c r="CCP35" s="9"/>
      <c r="CCQ35" s="9"/>
      <c r="CCR35" s="9"/>
      <c r="CCS35" s="9"/>
      <c r="CCT35" s="9"/>
      <c r="CCU35" s="9"/>
      <c r="CCV35" s="9"/>
      <c r="CCW35" s="9"/>
      <c r="CCX35" s="9"/>
      <c r="CCY35" s="9"/>
      <c r="CCZ35" s="9"/>
      <c r="CDA35" s="9"/>
      <c r="CDB35" s="9"/>
      <c r="CDC35" s="9"/>
      <c r="CDD35" s="9"/>
      <c r="CDE35" s="9"/>
      <c r="CDF35" s="9"/>
      <c r="CDG35" s="9"/>
      <c r="CDH35" s="9"/>
      <c r="CDI35" s="9"/>
      <c r="CDJ35" s="9"/>
      <c r="CDK35" s="9"/>
      <c r="CDL35" s="9"/>
      <c r="CDM35" s="9"/>
      <c r="CDN35" s="9"/>
      <c r="CDO35" s="9"/>
      <c r="CDP35" s="9"/>
      <c r="CDQ35" s="9"/>
      <c r="CDR35" s="9"/>
      <c r="CDS35" s="9"/>
      <c r="CDT35" s="9"/>
      <c r="CDU35" s="9"/>
      <c r="CDV35" s="9"/>
      <c r="CDW35" s="9"/>
      <c r="CDX35" s="9"/>
      <c r="CDY35" s="9"/>
      <c r="CDZ35" s="9"/>
      <c r="CEA35" s="9"/>
      <c r="CEB35" s="9"/>
      <c r="CEC35" s="9"/>
      <c r="CED35" s="9"/>
      <c r="CEE35" s="9"/>
      <c r="CEF35" s="9"/>
      <c r="CEG35" s="9"/>
      <c r="CEH35" s="9"/>
      <c r="CEI35" s="9"/>
      <c r="CEJ35" s="9"/>
      <c r="CEK35" s="9"/>
      <c r="CEL35" s="9"/>
      <c r="CEM35" s="9"/>
      <c r="CEN35" s="9"/>
      <c r="CEO35" s="9"/>
      <c r="CEP35" s="9"/>
      <c r="CEQ35" s="9"/>
      <c r="CER35" s="9"/>
      <c r="CES35" s="9"/>
      <c r="CET35" s="9"/>
      <c r="CEU35" s="9"/>
      <c r="CEV35" s="9"/>
      <c r="CEW35" s="9"/>
      <c r="CEX35" s="9"/>
      <c r="CEY35" s="9"/>
      <c r="CEZ35" s="9"/>
      <c r="CFA35" s="9"/>
      <c r="CFB35" s="9"/>
      <c r="CFC35" s="9"/>
      <c r="CFD35" s="9"/>
      <c r="CFE35" s="9"/>
      <c r="CFF35" s="9"/>
      <c r="CFG35" s="9"/>
      <c r="CFH35" s="9"/>
      <c r="CFI35" s="9"/>
      <c r="CFJ35" s="9"/>
      <c r="CFK35" s="9"/>
      <c r="CFL35" s="9"/>
      <c r="CFM35" s="9"/>
      <c r="CFN35" s="9"/>
      <c r="CFO35" s="9"/>
      <c r="CFP35" s="9"/>
      <c r="CFQ35" s="9"/>
      <c r="CFR35" s="9"/>
      <c r="CFS35" s="9"/>
      <c r="CFT35" s="9"/>
      <c r="CFU35" s="9"/>
      <c r="CFV35" s="9"/>
      <c r="CFW35" s="9"/>
      <c r="CFX35" s="9"/>
      <c r="CFY35" s="9"/>
      <c r="CFZ35" s="9"/>
      <c r="CGA35" s="9"/>
      <c r="CGB35" s="9"/>
      <c r="CGC35" s="9"/>
      <c r="CGD35" s="9"/>
      <c r="CGE35" s="9"/>
      <c r="CGF35" s="9"/>
      <c r="CGG35" s="9"/>
      <c r="CGH35" s="9"/>
      <c r="CGI35" s="9"/>
      <c r="CGJ35" s="9"/>
      <c r="CGK35" s="9"/>
      <c r="CGL35" s="9"/>
      <c r="CGM35" s="9"/>
      <c r="CGN35" s="9"/>
      <c r="CGO35" s="9"/>
      <c r="CGP35" s="9"/>
      <c r="CGQ35" s="9"/>
      <c r="CGR35" s="9"/>
      <c r="CGS35" s="9"/>
      <c r="CGT35" s="9"/>
      <c r="CGU35" s="9"/>
      <c r="CGV35" s="9"/>
      <c r="CGW35" s="9"/>
      <c r="CGX35" s="9"/>
      <c r="CGY35" s="9"/>
      <c r="CGZ35" s="9"/>
      <c r="CHA35" s="9"/>
      <c r="CHB35" s="9"/>
      <c r="CHC35" s="9"/>
      <c r="CHD35" s="9"/>
      <c r="CHE35" s="9"/>
      <c r="CHF35" s="9"/>
      <c r="CHG35" s="9"/>
      <c r="CHH35" s="9"/>
      <c r="CHI35" s="9"/>
      <c r="CHJ35" s="9"/>
      <c r="CHK35" s="9"/>
      <c r="CHL35" s="9"/>
      <c r="CHM35" s="9"/>
      <c r="CHN35" s="9"/>
      <c r="CHO35" s="9"/>
      <c r="CHP35" s="9"/>
      <c r="CHQ35" s="9"/>
      <c r="CHR35" s="9"/>
      <c r="CHS35" s="9"/>
      <c r="CHT35" s="9"/>
      <c r="CHU35" s="9"/>
      <c r="CHV35" s="9"/>
      <c r="CHW35" s="9"/>
      <c r="CHX35" s="9"/>
      <c r="CHY35" s="9"/>
      <c r="CHZ35" s="9"/>
      <c r="CIA35" s="9"/>
      <c r="CIB35" s="9"/>
      <c r="CIC35" s="9"/>
      <c r="CID35" s="9"/>
      <c r="CIE35" s="9"/>
      <c r="CIF35" s="9"/>
      <c r="CIG35" s="9"/>
      <c r="CIH35" s="9"/>
      <c r="CII35" s="9"/>
      <c r="CIJ35" s="9"/>
      <c r="CIK35" s="9"/>
      <c r="CIL35" s="9"/>
      <c r="CIM35" s="9"/>
      <c r="CIN35" s="9"/>
      <c r="CIO35" s="9"/>
      <c r="CIP35" s="9"/>
      <c r="CIQ35" s="9"/>
      <c r="CIR35" s="9"/>
      <c r="CIS35" s="9"/>
      <c r="CIT35" s="9"/>
      <c r="CIU35" s="9"/>
      <c r="CIV35" s="9"/>
      <c r="CIW35" s="9"/>
      <c r="CIX35" s="9"/>
      <c r="CIY35" s="9"/>
      <c r="CIZ35" s="9"/>
      <c r="CJA35" s="9"/>
      <c r="CJB35" s="9"/>
      <c r="CJC35" s="9"/>
      <c r="CJD35" s="9"/>
      <c r="CJE35" s="9"/>
      <c r="CJF35" s="9"/>
      <c r="CJG35" s="9"/>
      <c r="CJH35" s="9"/>
      <c r="CJI35" s="9"/>
      <c r="CJJ35" s="9"/>
      <c r="CJK35" s="9"/>
      <c r="CJL35" s="9"/>
      <c r="CJM35" s="9"/>
      <c r="CJN35" s="9"/>
      <c r="CJO35" s="9"/>
      <c r="CJP35" s="9"/>
      <c r="CJQ35" s="9"/>
      <c r="CJR35" s="9"/>
      <c r="CJS35" s="9"/>
      <c r="CJT35" s="9"/>
      <c r="CJU35" s="9"/>
      <c r="CJV35" s="9"/>
      <c r="CJW35" s="9"/>
      <c r="CJX35" s="9"/>
      <c r="CJY35" s="9"/>
      <c r="CJZ35" s="9"/>
      <c r="CKA35" s="9"/>
      <c r="CKB35" s="9"/>
      <c r="CKC35" s="9"/>
      <c r="CKD35" s="9"/>
      <c r="CKE35" s="9"/>
      <c r="CKF35" s="9"/>
      <c r="CKG35" s="9"/>
      <c r="CKH35" s="9"/>
      <c r="CKI35" s="9"/>
      <c r="CKJ35" s="9"/>
      <c r="CKK35" s="9"/>
      <c r="CKL35" s="9"/>
      <c r="CKM35" s="9"/>
      <c r="CKN35" s="9"/>
      <c r="CKO35" s="9"/>
      <c r="CKP35" s="9"/>
      <c r="CKQ35" s="9"/>
      <c r="CKR35" s="9"/>
      <c r="CKS35" s="9"/>
      <c r="CKT35" s="9"/>
      <c r="CKU35" s="9"/>
      <c r="CKV35" s="9"/>
      <c r="CKW35" s="9"/>
      <c r="CKX35" s="9"/>
      <c r="CKY35" s="9"/>
      <c r="CKZ35" s="9"/>
      <c r="CLA35" s="9"/>
      <c r="CLB35" s="9"/>
      <c r="CLC35" s="9"/>
      <c r="CLD35" s="9"/>
      <c r="CLE35" s="9"/>
      <c r="CLF35" s="9"/>
      <c r="CLG35" s="9"/>
      <c r="CLH35" s="9"/>
      <c r="CLI35" s="9"/>
      <c r="CLJ35" s="9"/>
      <c r="CLK35" s="9"/>
      <c r="CLL35" s="9"/>
      <c r="CLM35" s="9"/>
      <c r="CLN35" s="9"/>
      <c r="CLO35" s="9"/>
      <c r="CLP35" s="9"/>
      <c r="CLQ35" s="9"/>
      <c r="CLR35" s="9"/>
      <c r="CLS35" s="9"/>
      <c r="CLT35" s="9"/>
      <c r="CLU35" s="9"/>
      <c r="CLV35" s="9"/>
      <c r="CLW35" s="9"/>
      <c r="CLX35" s="9"/>
      <c r="CLY35" s="9"/>
      <c r="CLZ35" s="9"/>
      <c r="CMA35" s="9"/>
      <c r="CMB35" s="9"/>
      <c r="CMC35" s="9"/>
      <c r="CMD35" s="9"/>
      <c r="CME35" s="9"/>
      <c r="CMF35" s="9"/>
      <c r="CMG35" s="9"/>
      <c r="CMH35" s="9"/>
      <c r="CMI35" s="9"/>
      <c r="CMJ35" s="9"/>
      <c r="CMK35" s="9"/>
      <c r="CML35" s="9"/>
      <c r="CMM35" s="9"/>
      <c r="CMN35" s="9"/>
      <c r="CMO35" s="9"/>
      <c r="CMP35" s="9"/>
      <c r="CMQ35" s="9"/>
      <c r="CMR35" s="9"/>
      <c r="CMS35" s="9"/>
      <c r="CMT35" s="9"/>
      <c r="CMU35" s="9"/>
      <c r="CMV35" s="9"/>
      <c r="CMW35" s="9"/>
      <c r="CMX35" s="9"/>
      <c r="CMY35" s="9"/>
      <c r="CMZ35" s="9"/>
      <c r="CNA35" s="9"/>
      <c r="CNB35" s="9"/>
      <c r="CNC35" s="9"/>
      <c r="CND35" s="9"/>
      <c r="CNE35" s="9"/>
      <c r="CNF35" s="9"/>
      <c r="CNG35" s="9"/>
      <c r="CNH35" s="9"/>
      <c r="CNI35" s="9"/>
      <c r="CNJ35" s="9"/>
      <c r="CNK35" s="9"/>
      <c r="CNL35" s="9"/>
      <c r="CNM35" s="9"/>
      <c r="CNN35" s="9"/>
      <c r="CNO35" s="9"/>
      <c r="CNP35" s="9"/>
      <c r="CNQ35" s="9"/>
      <c r="CNR35" s="9"/>
      <c r="CNS35" s="9"/>
      <c r="CNT35" s="9"/>
      <c r="CNU35" s="9"/>
      <c r="CNV35" s="9"/>
      <c r="CNW35" s="9"/>
      <c r="CNX35" s="9"/>
      <c r="CNY35" s="9"/>
      <c r="CNZ35" s="9"/>
      <c r="COA35" s="9"/>
      <c r="COB35" s="9"/>
      <c r="COC35" s="9"/>
      <c r="COD35" s="9"/>
      <c r="COE35" s="9"/>
      <c r="COF35" s="9"/>
      <c r="COG35" s="9"/>
      <c r="COH35" s="9"/>
      <c r="COI35" s="9"/>
      <c r="COJ35" s="9"/>
      <c r="COK35" s="9"/>
      <c r="COL35" s="9"/>
      <c r="COM35" s="9"/>
      <c r="CON35" s="9"/>
      <c r="COO35" s="9"/>
      <c r="COP35" s="9"/>
      <c r="COQ35" s="9"/>
      <c r="COR35" s="9"/>
      <c r="COS35" s="9"/>
      <c r="COT35" s="9"/>
      <c r="COU35" s="9"/>
      <c r="COV35" s="9"/>
      <c r="COW35" s="9"/>
      <c r="COX35" s="9"/>
      <c r="COY35" s="9"/>
      <c r="COZ35" s="9"/>
      <c r="CPA35" s="9"/>
      <c r="CPB35" s="9"/>
      <c r="CPC35" s="9"/>
      <c r="CPD35" s="9"/>
      <c r="CPE35" s="9"/>
      <c r="CPF35" s="9"/>
      <c r="CPG35" s="9"/>
      <c r="CPH35" s="9"/>
      <c r="CPI35" s="9"/>
      <c r="CPJ35" s="9"/>
      <c r="CPK35" s="9"/>
      <c r="CPL35" s="9"/>
      <c r="CPM35" s="9"/>
      <c r="CPN35" s="9"/>
      <c r="CPO35" s="9"/>
      <c r="CPP35" s="9"/>
      <c r="CPQ35" s="9"/>
      <c r="CPR35" s="9"/>
      <c r="CPS35" s="9"/>
      <c r="CPT35" s="9"/>
      <c r="CPU35" s="9"/>
      <c r="CPV35" s="9"/>
      <c r="CPW35" s="9"/>
      <c r="CPX35" s="9"/>
      <c r="CPY35" s="9"/>
      <c r="CPZ35" s="9"/>
      <c r="CQA35" s="9"/>
      <c r="CQB35" s="9"/>
      <c r="CQC35" s="9"/>
      <c r="CQD35" s="9"/>
      <c r="CQE35" s="9"/>
      <c r="CQF35" s="9"/>
      <c r="CQG35" s="9"/>
      <c r="CQH35" s="9"/>
      <c r="CQI35" s="9"/>
      <c r="CQJ35" s="9"/>
      <c r="CQK35" s="9"/>
      <c r="CQL35" s="9"/>
      <c r="CQM35" s="9"/>
      <c r="CQN35" s="9"/>
      <c r="CQO35" s="9"/>
      <c r="CQP35" s="9"/>
      <c r="CQQ35" s="9"/>
      <c r="CQR35" s="9"/>
      <c r="CQS35" s="9"/>
      <c r="CQT35" s="9"/>
      <c r="CQU35" s="9"/>
      <c r="CQV35" s="9"/>
      <c r="CQW35" s="9"/>
      <c r="CQX35" s="9"/>
      <c r="CQY35" s="9"/>
      <c r="CQZ35" s="9"/>
      <c r="CRA35" s="9"/>
      <c r="CRB35" s="9"/>
      <c r="CRC35" s="9"/>
      <c r="CRD35" s="9"/>
      <c r="CRE35" s="9"/>
      <c r="CRF35" s="9"/>
      <c r="CRG35" s="9"/>
      <c r="CRH35" s="9"/>
      <c r="CRI35" s="9"/>
      <c r="CRJ35" s="9"/>
      <c r="CRK35" s="9"/>
      <c r="CRL35" s="9"/>
      <c r="CRM35" s="9"/>
      <c r="CRN35" s="9"/>
      <c r="CRO35" s="9"/>
      <c r="CRP35" s="9"/>
      <c r="CRQ35" s="9"/>
      <c r="CRR35" s="9"/>
      <c r="CRS35" s="9"/>
      <c r="CRT35" s="9"/>
      <c r="CRU35" s="9"/>
      <c r="CRV35" s="9"/>
      <c r="CRW35" s="9"/>
      <c r="CRX35" s="9"/>
      <c r="CRY35" s="9"/>
      <c r="CRZ35" s="9"/>
      <c r="CSA35" s="9"/>
      <c r="CSB35" s="9"/>
      <c r="CSC35" s="9"/>
      <c r="CSD35" s="9"/>
      <c r="CSE35" s="9"/>
      <c r="CSF35" s="9"/>
      <c r="CSG35" s="9"/>
      <c r="CSH35" s="9"/>
      <c r="CSI35" s="9"/>
      <c r="CSJ35" s="9"/>
      <c r="CSK35" s="9"/>
      <c r="CSL35" s="9"/>
      <c r="CSM35" s="9"/>
      <c r="CSN35" s="9"/>
      <c r="CSO35" s="9"/>
      <c r="CSP35" s="9"/>
      <c r="CSQ35" s="9"/>
      <c r="CSR35" s="9"/>
      <c r="CSS35" s="9"/>
      <c r="CST35" s="9"/>
      <c r="CSU35" s="9"/>
      <c r="CSV35" s="9"/>
      <c r="CSW35" s="9"/>
      <c r="CSX35" s="9"/>
      <c r="CSY35" s="9"/>
      <c r="CSZ35" s="9"/>
      <c r="CTA35" s="9"/>
      <c r="CTB35" s="9"/>
      <c r="CTC35" s="9"/>
      <c r="CTD35" s="9"/>
      <c r="CTE35" s="9"/>
      <c r="CTF35" s="9"/>
      <c r="CTG35" s="9"/>
      <c r="CTH35" s="9"/>
      <c r="CTI35" s="9"/>
      <c r="CTJ35" s="9"/>
      <c r="CTK35" s="9"/>
      <c r="CTL35" s="9"/>
      <c r="CTM35" s="9"/>
      <c r="CTN35" s="9"/>
      <c r="CTO35" s="9"/>
      <c r="CTP35" s="9"/>
      <c r="CTQ35" s="9"/>
      <c r="CTR35" s="9"/>
      <c r="CTS35" s="9"/>
      <c r="CTT35" s="9"/>
      <c r="CTU35" s="9"/>
      <c r="CTV35" s="9"/>
      <c r="CTW35" s="9"/>
      <c r="CTX35" s="9"/>
      <c r="CTY35" s="9"/>
      <c r="CTZ35" s="9"/>
      <c r="CUA35" s="9"/>
      <c r="CUB35" s="9"/>
      <c r="CUC35" s="9"/>
      <c r="CUD35" s="9"/>
      <c r="CUE35" s="9"/>
      <c r="CUF35" s="9"/>
      <c r="CUG35" s="9"/>
      <c r="CUH35" s="9"/>
      <c r="CUI35" s="9"/>
      <c r="CUJ35" s="9"/>
      <c r="CUK35" s="9"/>
      <c r="CUL35" s="9"/>
      <c r="CUM35" s="9"/>
      <c r="CUN35" s="9"/>
      <c r="CUO35" s="9"/>
      <c r="CUP35" s="9"/>
      <c r="CUQ35" s="9"/>
      <c r="CUR35" s="9"/>
      <c r="CUS35" s="9"/>
      <c r="CUT35" s="9"/>
    </row>
    <row r="36" spans="1:2594" s="9" customFormat="1" ht="15" customHeight="1" x14ac:dyDescent="0.15">
      <c r="A36" s="192" t="s">
        <v>107</v>
      </c>
      <c r="B36" s="39" t="s">
        <v>108</v>
      </c>
      <c r="C36" s="61" t="s">
        <v>82</v>
      </c>
      <c r="D36" s="27"/>
      <c r="E36" s="27"/>
      <c r="F36" s="27"/>
      <c r="G36" s="31"/>
      <c r="H36" s="29">
        <v>2748058.69</v>
      </c>
      <c r="I36" s="29">
        <v>1140156.36036</v>
      </c>
      <c r="J36" s="29">
        <v>2903985.48</v>
      </c>
      <c r="K36" s="29">
        <v>1155559.7138699999</v>
      </c>
      <c r="L36" s="115"/>
      <c r="M36" s="115"/>
      <c r="N36" s="38" t="str">
        <f t="shared" si="11"/>
        <v>8.1</v>
      </c>
      <c r="O36" s="19" t="str">
        <f t="shared" si="12"/>
        <v xml:space="preserve">ФАНЕРА  </v>
      </c>
      <c r="P36" s="61" t="s">
        <v>82</v>
      </c>
      <c r="Q36" s="114">
        <f>D36-(D37+D38)</f>
        <v>0</v>
      </c>
      <c r="R36" s="110">
        <f t="shared" ref="R36:T36" si="27">E36-(E37+E38)</f>
        <v>0</v>
      </c>
      <c r="S36" s="110">
        <f t="shared" si="27"/>
        <v>0</v>
      </c>
      <c r="T36" s="110">
        <f t="shared" si="27"/>
        <v>0</v>
      </c>
      <c r="U36" s="110">
        <f>H36-(H37+I36)</f>
        <v>1607902.3296399999</v>
      </c>
      <c r="V36" s="110">
        <f>J36-(I37+K36)</f>
        <v>1748425.7661300001</v>
      </c>
      <c r="W36" s="110" t="e">
        <f>#REF!-(J37+J38)</f>
        <v>#REF!</v>
      </c>
      <c r="X36" s="226" t="e">
        <f>#REF!-(K37+K38)</f>
        <v>#REF!</v>
      </c>
      <c r="Y36" s="124"/>
      <c r="Z36" s="151" t="str">
        <f t="shared" si="4"/>
        <v>8.1</v>
      </c>
      <c r="AA36" s="19" t="str">
        <f t="shared" si="4"/>
        <v xml:space="preserve">ФАНЕРА  </v>
      </c>
      <c r="AB36" s="61" t="s">
        <v>82</v>
      </c>
      <c r="AC36" s="149">
        <f>IF(ISNUMBER('CB1-Производство'!D48+D36-H36),'CB1-Производство'!D48+D36-H36,IF(ISNUMBER(H36-D36),"NT " &amp; H36-D36,"…"))</f>
        <v>-2743997.69</v>
      </c>
      <c r="AD36" s="144" t="str">
        <f>IF(ISNUMBER('CB1-Производство'!E48+F36-#REF!),'CB1-Производство'!E48+F36-#REF!,IF(ISNUMBER(#REF!-F36),"NT " &amp;#REF!- F36,"…"))</f>
        <v>…</v>
      </c>
    </row>
    <row r="37" spans="1:2594" s="9" customFormat="1" ht="15" customHeight="1" x14ac:dyDescent="0.15">
      <c r="A37" s="192" t="s">
        <v>109</v>
      </c>
      <c r="B37" s="41" t="s">
        <v>41</v>
      </c>
      <c r="C37" s="61" t="s">
        <v>82</v>
      </c>
      <c r="D37" s="28"/>
      <c r="E37" s="28"/>
      <c r="F37" s="28"/>
      <c r="G37" s="29"/>
      <c r="H37" s="29"/>
      <c r="I37" s="29"/>
      <c r="J37" s="29"/>
      <c r="K37" s="29"/>
      <c r="L37" s="115"/>
      <c r="M37" s="115"/>
      <c r="N37" s="38" t="str">
        <f t="shared" si="11"/>
        <v>8.1.C</v>
      </c>
      <c r="O37" s="20" t="str">
        <f t="shared" si="12"/>
        <v>Хвойные породы</v>
      </c>
      <c r="P37" s="61" t="s">
        <v>82</v>
      </c>
      <c r="Q37" s="88"/>
      <c r="R37" s="88"/>
      <c r="S37" s="88"/>
      <c r="T37" s="88"/>
      <c r="U37" s="88"/>
      <c r="V37" s="88"/>
      <c r="W37" s="88"/>
      <c r="X37" s="89"/>
      <c r="Y37" s="115"/>
      <c r="Z37" s="151" t="str">
        <f t="shared" si="4"/>
        <v>8.1.C</v>
      </c>
      <c r="AA37" s="20" t="str">
        <f t="shared" si="4"/>
        <v>Хвойные породы</v>
      </c>
      <c r="AB37" s="61" t="s">
        <v>82</v>
      </c>
      <c r="AC37" s="149">
        <f>IF(ISNUMBER('CB1-Производство'!D49+D37-H37),'CB1-Производство'!D49+D37-H37,IF(ISNUMBER(H37-D37),"NT " &amp; H37-D37,"…"))</f>
        <v>265</v>
      </c>
      <c r="AD37" s="144">
        <f>IF(ISNUMBER('CB1-Производство'!E49+F37-J37),'CB1-Производство'!E49+F37-J37,IF(ISNUMBER(J37-F37),"NT " &amp; J37-F37,"…"))</f>
        <v>250</v>
      </c>
    </row>
    <row r="38" spans="1:2594" s="9" customFormat="1" ht="15" customHeight="1" x14ac:dyDescent="0.15">
      <c r="A38" s="192" t="s">
        <v>110</v>
      </c>
      <c r="B38" s="41" t="s">
        <v>44</v>
      </c>
      <c r="C38" s="61" t="s">
        <v>82</v>
      </c>
      <c r="D38" s="28"/>
      <c r="E38" s="28"/>
      <c r="F38" s="28"/>
      <c r="G38" s="28"/>
      <c r="H38" s="29"/>
      <c r="I38" s="29"/>
      <c r="J38" s="29"/>
      <c r="K38" s="29"/>
      <c r="L38" s="115"/>
      <c r="M38" s="115"/>
      <c r="N38" s="38" t="str">
        <f t="shared" si="11"/>
        <v>8.1.NC</v>
      </c>
      <c r="O38" s="20" t="str">
        <f t="shared" si="12"/>
        <v>Лиственные породы</v>
      </c>
      <c r="P38" s="61" t="s">
        <v>82</v>
      </c>
      <c r="Q38" s="88"/>
      <c r="R38" s="88"/>
      <c r="S38" s="88"/>
      <c r="T38" s="88"/>
      <c r="U38" s="88"/>
      <c r="V38" s="88"/>
      <c r="W38" s="88"/>
      <c r="X38" s="89"/>
      <c r="Y38" s="115"/>
      <c r="Z38" s="151" t="str">
        <f t="shared" si="4"/>
        <v>8.1.NC</v>
      </c>
      <c r="AA38" s="20" t="str">
        <f t="shared" si="4"/>
        <v>Лиственные породы</v>
      </c>
      <c r="AB38" s="61" t="s">
        <v>82</v>
      </c>
      <c r="AC38" s="149">
        <f>IF(ISNUMBER('CB1-Производство'!D50+D38-I36),'CB1-Производство'!D50+D38-I36,IF(ISNUMBER(I36-D38),"NT " &amp; I36-D38,"…"))</f>
        <v>-1136360.36036</v>
      </c>
      <c r="AD38" s="144">
        <f>IF(ISNUMBER('CB1-Производство'!E50+F38-J38),'CB1-Производство'!E50+F38-J38,IF(ISNUMBER(J38-F38),"NT " &amp; J38-F38,"…"))</f>
        <v>3749</v>
      </c>
    </row>
    <row r="39" spans="1:2594" s="9" customFormat="1" ht="11.25" customHeight="1" x14ac:dyDescent="0.15">
      <c r="A39" s="192" t="s">
        <v>111</v>
      </c>
      <c r="B39" s="43" t="s">
        <v>53</v>
      </c>
      <c r="C39" s="61" t="s">
        <v>82</v>
      </c>
      <c r="D39" s="28"/>
      <c r="E39" s="28"/>
      <c r="F39" s="28"/>
      <c r="G39" s="28"/>
      <c r="H39" s="29"/>
      <c r="I39" s="29"/>
      <c r="J39" s="29"/>
      <c r="K39" s="29"/>
      <c r="L39" s="115"/>
      <c r="M39" s="115"/>
      <c r="N39" s="38" t="str">
        <f t="shared" si="11"/>
        <v>8.1.NC.T</v>
      </c>
      <c r="O39" s="21" t="str">
        <f t="shared" si="12"/>
        <v>в том числе тропические породы</v>
      </c>
      <c r="P39" s="61" t="s">
        <v>82</v>
      </c>
      <c r="Q39" s="88" t="str">
        <f t="shared" ref="Q39:X39" si="28">IF(AND(ISNUMBER(D39/D38),D39&gt;D38),"&gt; 6.2.NC !!","")</f>
        <v/>
      </c>
      <c r="R39" s="88" t="str">
        <f t="shared" si="28"/>
        <v/>
      </c>
      <c r="S39" s="88" t="str">
        <f t="shared" si="28"/>
        <v/>
      </c>
      <c r="T39" s="88" t="str">
        <f t="shared" si="28"/>
        <v/>
      </c>
      <c r="U39" s="88" t="str">
        <f>IF(AND(ISNUMBER(H39/I36),H39&gt;I36),"&gt; 6.2.NC !!","")</f>
        <v/>
      </c>
      <c r="V39" s="88" t="str">
        <f>IF(AND(ISNUMBER(I39/K36),I39&gt;K36),"&gt; 6.2.NC !!","")</f>
        <v/>
      </c>
      <c r="W39" s="88" t="str">
        <f t="shared" si="28"/>
        <v/>
      </c>
      <c r="X39" s="89" t="str">
        <f t="shared" si="28"/>
        <v/>
      </c>
      <c r="Y39" s="115" t="s">
        <v>0</v>
      </c>
      <c r="Z39" s="151" t="str">
        <f t="shared" si="4"/>
        <v>8.1.NC.T</v>
      </c>
      <c r="AA39" s="21" t="str">
        <f t="shared" si="4"/>
        <v>в том числе тропические породы</v>
      </c>
      <c r="AB39" s="61" t="s">
        <v>82</v>
      </c>
      <c r="AC39" s="149">
        <f>IF(ISNUMBER('CB1-Производство'!D51+D39-H39),'CB1-Производство'!D51+D39-H39,IF(ISNUMBER(H39-D39),"NT " &amp; H39-D39,"…"))</f>
        <v>0</v>
      </c>
      <c r="AD39" s="144">
        <f>IF(ISNUMBER('CB1-Производство'!E51+F39-J39),'CB1-Производство'!E51+F39-J39,IF(ISNUMBER(J39-F39),"NT " &amp; J39-F39,"…"))</f>
        <v>0</v>
      </c>
    </row>
    <row r="40" spans="1:2594" s="9" customFormat="1" ht="28.5" customHeight="1" x14ac:dyDescent="0.15">
      <c r="A40" s="269" t="s">
        <v>112</v>
      </c>
      <c r="B40" s="234" t="s">
        <v>113</v>
      </c>
      <c r="C40" s="61" t="s">
        <v>82</v>
      </c>
      <c r="D40" s="27"/>
      <c r="E40" s="27"/>
      <c r="F40" s="27"/>
      <c r="G40" s="27"/>
      <c r="H40" s="29"/>
      <c r="I40" s="29"/>
      <c r="J40" s="29"/>
      <c r="K40" s="29"/>
      <c r="L40" s="115"/>
      <c r="M40" s="115"/>
      <c r="N40" s="254" t="str">
        <f t="shared" si="11"/>
        <v>8.2</v>
      </c>
      <c r="O40" s="185" t="str">
        <f t="shared" si="12"/>
        <v>СТРУЖЕЧНЫЕ ПЛИТЫ, ПЛИТЫ С ОРИЕНТИРОВАННОЙ СТРУЖКОЙ (OSB) И ПРОЧИЕ ПЛИТЫ ЭТОЙ КАТЕГОРИИ</v>
      </c>
      <c r="P40" s="61" t="s">
        <v>82</v>
      </c>
      <c r="Q40" s="88"/>
      <c r="R40" s="88"/>
      <c r="S40" s="88"/>
      <c r="T40" s="88"/>
      <c r="U40" s="88"/>
      <c r="V40" s="88"/>
      <c r="W40" s="88"/>
      <c r="X40" s="89"/>
      <c r="Y40" s="115"/>
      <c r="Z40" s="151" t="str">
        <f t="shared" si="4"/>
        <v>8.2</v>
      </c>
      <c r="AA40" s="185" t="str">
        <f t="shared" si="4"/>
        <v>СТРУЖЕЧНЫЕ ПЛИТЫ, ПЛИТЫ С ОРИЕНТИРОВАННОЙ СТРУЖКОЙ (OSB) И ПРОЧИЕ ПЛИТЫ ЭТОЙ КАТЕГОРИИ</v>
      </c>
      <c r="AB40" s="61" t="s">
        <v>186</v>
      </c>
      <c r="AC40" s="149">
        <f>IF(ISNUMBER('CB1-Производство'!D52+D40-H40),'CB1-Производство'!D52+D40-H40,IF(ISNUMBER(H40-D40),"NT " &amp; H40-D40,"…"))</f>
        <v>8606</v>
      </c>
      <c r="AD40" s="144">
        <f>IF(ISNUMBER('CB1-Производство'!E52+F40-J40),'CB1-Производство'!E52+F40-J40,IF(ISNUMBER(J40-F40),"NT " &amp; J40-F40,"…"))</f>
        <v>8189</v>
      </c>
    </row>
    <row r="41" spans="1:2594" s="9" customFormat="1" ht="12" customHeight="1" x14ac:dyDescent="0.15">
      <c r="A41" s="192" t="s">
        <v>114</v>
      </c>
      <c r="B41" s="45" t="s">
        <v>115</v>
      </c>
      <c r="C41" s="61" t="s">
        <v>82</v>
      </c>
      <c r="D41" s="28"/>
      <c r="E41" s="28"/>
      <c r="F41" s="28"/>
      <c r="G41" s="28"/>
      <c r="H41" s="29"/>
      <c r="I41" s="29"/>
      <c r="J41" s="29"/>
      <c r="K41" s="29"/>
      <c r="L41" s="115"/>
      <c r="M41" s="115"/>
      <c r="N41" s="38" t="str">
        <f t="shared" si="11"/>
        <v>8.2.1</v>
      </c>
      <c r="O41" s="20" t="str">
        <f t="shared" si="12"/>
        <v>в том числе ПЛИТЫ С ОРИЕНТИРОВАННОЙ СТРУЖКОЙ (OSB)</v>
      </c>
      <c r="P41" s="61" t="s">
        <v>82</v>
      </c>
      <c r="Q41" s="88" t="str">
        <f t="shared" ref="Q41:X41" si="29">IF(AND(ISNUMBER(D41/D40),D41&gt;D40),"&gt; 6.3 !!","")</f>
        <v/>
      </c>
      <c r="R41" s="88" t="str">
        <f t="shared" si="29"/>
        <v/>
      </c>
      <c r="S41" s="88" t="str">
        <f t="shared" si="29"/>
        <v/>
      </c>
      <c r="T41" s="88" t="str">
        <f t="shared" si="29"/>
        <v/>
      </c>
      <c r="U41" s="88" t="str">
        <f t="shared" si="29"/>
        <v/>
      </c>
      <c r="V41" s="88" t="str">
        <f t="shared" si="29"/>
        <v/>
      </c>
      <c r="W41" s="88" t="str">
        <f t="shared" si="29"/>
        <v/>
      </c>
      <c r="X41" s="89" t="str">
        <f t="shared" si="29"/>
        <v/>
      </c>
      <c r="Y41" s="115"/>
      <c r="Z41" s="151" t="str">
        <f t="shared" si="4"/>
        <v>8.2.1</v>
      </c>
      <c r="AA41" s="20" t="str">
        <f t="shared" si="4"/>
        <v>в том числе ПЛИТЫ С ОРИЕНТИРОВАННОЙ СТРУЖКОЙ (OSB)</v>
      </c>
      <c r="AB41" s="61" t="s">
        <v>186</v>
      </c>
      <c r="AC41" s="149">
        <f>IF(ISNUMBER('CB1-Производство'!D53+D41-H41),'CB1-Производство'!D53+D41-H41,IF(ISNUMBER(H41-D41),"NT " &amp; H41-D41,"…"))</f>
        <v>1455</v>
      </c>
      <c r="AD41" s="144">
        <f>IF(ISNUMBER('CB1-Производство'!E53+F41-J41),'CB1-Производство'!E53+F41-J41,IF(ISNUMBER(J41-F41),"NT " &amp; J41-F41,"…"))</f>
        <v>1415</v>
      </c>
    </row>
    <row r="42" spans="1:2594" s="9" customFormat="1" ht="15" customHeight="1" x14ac:dyDescent="0.15">
      <c r="A42" s="192" t="s">
        <v>116</v>
      </c>
      <c r="B42" s="39" t="s">
        <v>117</v>
      </c>
      <c r="C42" s="61" t="s">
        <v>82</v>
      </c>
      <c r="D42" s="27"/>
      <c r="E42" s="27"/>
      <c r="F42" s="27"/>
      <c r="G42" s="27"/>
      <c r="H42" s="27"/>
      <c r="I42" s="27"/>
      <c r="J42" s="27"/>
      <c r="K42" s="266"/>
      <c r="L42" s="115"/>
      <c r="M42" s="115"/>
      <c r="N42" s="38" t="str">
        <f t="shared" si="11"/>
        <v>8.3</v>
      </c>
      <c r="O42" s="19" t="str">
        <f t="shared" si="12"/>
        <v>ДРЕВЕСНОВОЛОКНИСТЫЕ ПЛИТЫ</v>
      </c>
      <c r="P42" s="61" t="s">
        <v>82</v>
      </c>
      <c r="Q42" s="114">
        <f>D42-(D43+D44+D45)</f>
        <v>0</v>
      </c>
      <c r="R42" s="114">
        <f t="shared" ref="R42:X42" si="30">E42-(E43+E44+E45)</f>
        <v>0</v>
      </c>
      <c r="S42" s="114">
        <f t="shared" si="30"/>
        <v>0</v>
      </c>
      <c r="T42" s="114">
        <f t="shared" si="30"/>
        <v>0</v>
      </c>
      <c r="U42" s="114">
        <f t="shared" si="30"/>
        <v>0</v>
      </c>
      <c r="V42" s="114">
        <f t="shared" si="30"/>
        <v>0</v>
      </c>
      <c r="W42" s="114">
        <f t="shared" si="30"/>
        <v>0</v>
      </c>
      <c r="X42" s="229">
        <f t="shared" si="30"/>
        <v>0</v>
      </c>
      <c r="Y42" s="146"/>
      <c r="Z42" s="151" t="str">
        <f t="shared" si="4"/>
        <v>8.3</v>
      </c>
      <c r="AA42" s="19" t="str">
        <f t="shared" si="4"/>
        <v>ДРЕВЕСНОВОЛОКНИСТЫЕ ПЛИТЫ</v>
      </c>
      <c r="AB42" s="61" t="s">
        <v>186</v>
      </c>
      <c r="AC42" s="149">
        <f>IF(ISNUMBER('CB1-Производство'!D54+D42-H42),'CB1-Производство'!D54+D42-H42,IF(ISNUMBER(H42-D42),"NT " &amp; H42-D42,"…"))</f>
        <v>3650</v>
      </c>
      <c r="AD42" s="144">
        <f>IF(ISNUMBER('CB1-Производство'!E54+F42-J42),'CB1-Производство'!E54+F42-J42,IF(ISNUMBER(J42-F42),"NT " &amp; J42-F42,"…"))</f>
        <v>3581</v>
      </c>
    </row>
    <row r="43" spans="1:2594" s="9" customFormat="1" ht="15" customHeight="1" x14ac:dyDescent="0.15">
      <c r="A43" s="192" t="s">
        <v>118</v>
      </c>
      <c r="B43" s="41" t="s">
        <v>119</v>
      </c>
      <c r="C43" s="61" t="s">
        <v>82</v>
      </c>
      <c r="D43" s="28"/>
      <c r="E43" s="28"/>
      <c r="F43" s="28"/>
      <c r="G43" s="28"/>
      <c r="H43" s="28"/>
      <c r="I43" s="28"/>
      <c r="J43" s="28"/>
      <c r="K43" s="267"/>
      <c r="L43" s="115"/>
      <c r="M43" s="115"/>
      <c r="N43" s="38" t="str">
        <f t="shared" si="11"/>
        <v>8.3.1</v>
      </c>
      <c r="O43" s="20" t="str">
        <f t="shared" si="12"/>
        <v xml:space="preserve">ТВЕРДЫЕ ПЛИТЫ </v>
      </c>
      <c r="P43" s="61" t="s">
        <v>82</v>
      </c>
      <c r="Q43" s="88"/>
      <c r="R43" s="88"/>
      <c r="S43" s="88"/>
      <c r="T43" s="88"/>
      <c r="U43" s="88"/>
      <c r="V43" s="88"/>
      <c r="W43" s="88"/>
      <c r="X43" s="89"/>
      <c r="Y43" s="115"/>
      <c r="Z43" s="151" t="str">
        <f t="shared" si="4"/>
        <v>8.3.1</v>
      </c>
      <c r="AA43" s="20" t="str">
        <f t="shared" si="4"/>
        <v xml:space="preserve">ТВЕРДЫЕ ПЛИТЫ </v>
      </c>
      <c r="AB43" s="61" t="s">
        <v>186</v>
      </c>
      <c r="AC43" s="149">
        <f>IF(ISNUMBER('CB1-Производство'!D55+D43-H43),'CB1-Производство'!D55+D43-H43,IF(ISNUMBER(H43-D43),"NT " &amp; H43-D43,"…"))</f>
        <v>400</v>
      </c>
      <c r="AD43" s="144">
        <f>IF(ISNUMBER('CB1-Производство'!E55+F43-J43),'CB1-Производство'!E55+F43-J43,IF(ISNUMBER(J43-F43),"NT " &amp; J43-F43,"…"))</f>
        <v>370</v>
      </c>
    </row>
    <row r="44" spans="1:2594" s="9" customFormat="1" ht="15" customHeight="1" x14ac:dyDescent="0.15">
      <c r="A44" s="192" t="s">
        <v>120</v>
      </c>
      <c r="B44" s="41" t="s">
        <v>121</v>
      </c>
      <c r="C44" s="61" t="s">
        <v>82</v>
      </c>
      <c r="D44" s="28"/>
      <c r="E44" s="28"/>
      <c r="F44" s="28"/>
      <c r="G44" s="28"/>
      <c r="H44" s="28"/>
      <c r="I44" s="28"/>
      <c r="J44" s="28"/>
      <c r="K44" s="267"/>
      <c r="L44" s="115"/>
      <c r="M44" s="115"/>
      <c r="N44" s="38" t="str">
        <f t="shared" si="11"/>
        <v>8.3.2</v>
      </c>
      <c r="O44" s="20" t="str">
        <f t="shared" si="12"/>
        <v>ДРЕВЕСНОВОЛОКНИСТЫЕ ПЛИТЫ СРЕДНЕЙ/ВЫСОКОЙ ПЛОТНОСТИ (MDF/HDF)</v>
      </c>
      <c r="P44" s="61" t="s">
        <v>82</v>
      </c>
      <c r="Q44" s="88"/>
      <c r="R44" s="88"/>
      <c r="S44" s="88"/>
      <c r="T44" s="88"/>
      <c r="U44" s="88"/>
      <c r="V44" s="88"/>
      <c r="W44" s="88"/>
      <c r="X44" s="89"/>
      <c r="Y44" s="115"/>
      <c r="Z44" s="151" t="str">
        <f t="shared" si="4"/>
        <v>8.3.2</v>
      </c>
      <c r="AA44" s="20" t="str">
        <f t="shared" si="4"/>
        <v>ДРЕВЕСНОВОЛОКНИСТЫЕ ПЛИТЫ СРЕДНЕЙ/ВЫСОКОЙ ПЛОТНОСТИ (MDF/HDF)</v>
      </c>
      <c r="AB44" s="61" t="s">
        <v>186</v>
      </c>
      <c r="AC44" s="140">
        <f>IF(ISNUMBER('CB1-Производство'!D56+D44-H44),'CB1-Производство'!D56+D44-H44,IF(ISNUMBER(H44-D44),"NT " &amp; H44-D44,"…"))</f>
        <v>3250</v>
      </c>
      <c r="AD44" s="144">
        <f>IF(ISNUMBER('CB1-Производство'!E56+F44-J44),'CB1-Производство'!E56+F44-J44,IF(ISNUMBER(J44-F44),"NT " &amp; J44-F44,"…"))</f>
        <v>3199</v>
      </c>
    </row>
    <row r="45" spans="1:2594" s="9" customFormat="1" ht="15" customHeight="1" x14ac:dyDescent="0.15">
      <c r="A45" s="193" t="s">
        <v>122</v>
      </c>
      <c r="B45" s="49" t="s">
        <v>123</v>
      </c>
      <c r="C45" s="61" t="s">
        <v>82</v>
      </c>
      <c r="D45" s="28"/>
      <c r="E45" s="28"/>
      <c r="F45" s="28"/>
      <c r="G45" s="28"/>
      <c r="H45" s="28"/>
      <c r="I45" s="28"/>
      <c r="J45" s="28"/>
      <c r="K45" s="267"/>
      <c r="L45" s="115"/>
      <c r="M45" s="115"/>
      <c r="N45" s="230" t="str">
        <f t="shared" si="11"/>
        <v>8.3.3</v>
      </c>
      <c r="O45" s="22" t="str">
        <f t="shared" si="12"/>
        <v>ПРОЧИЕ ДРЕВЕСНОВОЛОКНИСТЫЕ ПЛИТЫ</v>
      </c>
      <c r="P45" s="61" t="s">
        <v>82</v>
      </c>
      <c r="Q45" s="90"/>
      <c r="R45" s="90"/>
      <c r="S45" s="90"/>
      <c r="T45" s="90"/>
      <c r="U45" s="90"/>
      <c r="V45" s="90"/>
      <c r="W45" s="90"/>
      <c r="X45" s="91"/>
      <c r="Y45" s="115"/>
      <c r="Z45" s="150" t="str">
        <f t="shared" si="4"/>
        <v>8.3.3</v>
      </c>
      <c r="AA45" s="22" t="str">
        <f t="shared" si="4"/>
        <v>ПРОЧИЕ ДРЕВЕСНОВОЛОКНИСТЫЕ ПЛИТЫ</v>
      </c>
      <c r="AB45" s="61" t="s">
        <v>186</v>
      </c>
      <c r="AC45" s="140">
        <f>IF(ISNUMBER('CB1-Производство'!D57+D45-H45),'CB1-Производство'!D57+D45-H45,IF(ISNUMBER(H45-D45),"NT " &amp; H45-D45,"…"))</f>
        <v>0</v>
      </c>
      <c r="AD45" s="144">
        <f>IF(ISNUMBER('CB1-Производство'!E57+F45-J45),'CB1-Производство'!E57+F45-J45,IF(ISNUMBER(J45-F45),"NT " &amp; J45-F45,"…"))</f>
        <v>12</v>
      </c>
    </row>
    <row r="46" spans="1:2594" s="66" customFormat="1" ht="15" customHeight="1" x14ac:dyDescent="0.15">
      <c r="A46" s="194" t="s">
        <v>124</v>
      </c>
      <c r="B46" s="178" t="s">
        <v>125</v>
      </c>
      <c r="C46" s="238" t="s">
        <v>79</v>
      </c>
      <c r="D46" s="65"/>
      <c r="E46" s="65"/>
      <c r="F46" s="65"/>
      <c r="G46" s="65"/>
      <c r="H46" s="65"/>
      <c r="I46" s="65"/>
      <c r="J46" s="65"/>
      <c r="K46" s="268"/>
      <c r="L46" s="115"/>
      <c r="M46" s="115"/>
      <c r="N46" s="317" t="str">
        <f t="shared" si="11"/>
        <v>9</v>
      </c>
      <c r="O46" s="64" t="str">
        <f t="shared" si="12"/>
        <v>ДРЕВЕСНАЯ МАССА</v>
      </c>
      <c r="P46" s="238" t="s">
        <v>79</v>
      </c>
      <c r="Q46" s="155">
        <f>D46-(D47+D48+D52)</f>
        <v>0</v>
      </c>
      <c r="R46" s="112">
        <f t="shared" ref="R46:X46" si="31">E46-(E47+E48+E52)</f>
        <v>0</v>
      </c>
      <c r="S46" s="112">
        <f t="shared" si="31"/>
        <v>0</v>
      </c>
      <c r="T46" s="112">
        <f t="shared" si="31"/>
        <v>0</v>
      </c>
      <c r="U46" s="112">
        <f t="shared" si="31"/>
        <v>0</v>
      </c>
      <c r="V46" s="112">
        <f t="shared" si="31"/>
        <v>0</v>
      </c>
      <c r="W46" s="112">
        <f t="shared" si="31"/>
        <v>0</v>
      </c>
      <c r="X46" s="228">
        <f t="shared" si="31"/>
        <v>0</v>
      </c>
      <c r="Y46" s="124"/>
      <c r="Z46" s="132" t="str">
        <f t="shared" si="4"/>
        <v>9</v>
      </c>
      <c r="AA46" s="64" t="str">
        <f t="shared" si="4"/>
        <v>ДРЕВЕСНАЯ МАССА</v>
      </c>
      <c r="AB46" s="238" t="s">
        <v>184</v>
      </c>
      <c r="AC46" s="138">
        <f>IF(ISNUMBER('CB1-Производство'!D58+D46-H46),'CB1-Производство'!D58+D46-H46,IF(ISNUMBER(H46-D46),"NT " &amp; H46-D46,"…"))</f>
        <v>8507</v>
      </c>
      <c r="AD46" s="137">
        <f>IF(ISNUMBER('CB1-Производство'!E58+F46-J46),'CB1-Производство'!E58+F46-J46,IF(ISNUMBER(J46-F46),"NT " &amp; J46-F46,"…"))</f>
        <v>9065</v>
      </c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  <c r="AML46" s="9"/>
      <c r="AMM46" s="9"/>
      <c r="AMN46" s="9"/>
      <c r="AMO46" s="9"/>
      <c r="AMP46" s="9"/>
      <c r="AMQ46" s="9"/>
      <c r="AMR46" s="9"/>
      <c r="AMS46" s="9"/>
      <c r="AMT46" s="9"/>
      <c r="AMU46" s="9"/>
      <c r="AMV46" s="9"/>
      <c r="AMW46" s="9"/>
      <c r="AMX46" s="9"/>
      <c r="AMY46" s="9"/>
      <c r="AMZ46" s="9"/>
      <c r="ANA46" s="9"/>
      <c r="ANB46" s="9"/>
      <c r="ANC46" s="9"/>
      <c r="AND46" s="9"/>
      <c r="ANE46" s="9"/>
      <c r="ANF46" s="9"/>
      <c r="ANG46" s="9"/>
      <c r="ANH46" s="9"/>
      <c r="ANI46" s="9"/>
      <c r="ANJ46" s="9"/>
      <c r="ANK46" s="9"/>
      <c r="ANL46" s="9"/>
      <c r="ANM46" s="9"/>
      <c r="ANN46" s="9"/>
      <c r="ANO46" s="9"/>
      <c r="ANP46" s="9"/>
      <c r="ANQ46" s="9"/>
      <c r="ANR46" s="9"/>
      <c r="ANS46" s="9"/>
      <c r="ANT46" s="9"/>
      <c r="ANU46" s="9"/>
      <c r="ANV46" s="9"/>
      <c r="ANW46" s="9"/>
      <c r="ANX46" s="9"/>
      <c r="ANY46" s="9"/>
      <c r="ANZ46" s="9"/>
      <c r="AOA46" s="9"/>
      <c r="AOB46" s="9"/>
      <c r="AOC46" s="9"/>
      <c r="AOD46" s="9"/>
      <c r="AOE46" s="9"/>
      <c r="AOF46" s="9"/>
      <c r="AOG46" s="9"/>
      <c r="AOH46" s="9"/>
      <c r="AOI46" s="9"/>
      <c r="AOJ46" s="9"/>
      <c r="AOK46" s="9"/>
      <c r="AOL46" s="9"/>
      <c r="AOM46" s="9"/>
      <c r="AON46" s="9"/>
      <c r="AOO46" s="9"/>
      <c r="AOP46" s="9"/>
      <c r="AOQ46" s="9"/>
      <c r="AOR46" s="9"/>
      <c r="AOS46" s="9"/>
      <c r="AOT46" s="9"/>
      <c r="AOU46" s="9"/>
      <c r="AOV46" s="9"/>
      <c r="AOW46" s="9"/>
      <c r="AOX46" s="9"/>
      <c r="AOY46" s="9"/>
      <c r="AOZ46" s="9"/>
      <c r="APA46" s="9"/>
      <c r="APB46" s="9"/>
      <c r="APC46" s="9"/>
      <c r="APD46" s="9"/>
      <c r="APE46" s="9"/>
      <c r="APF46" s="9"/>
      <c r="APG46" s="9"/>
      <c r="APH46" s="9"/>
      <c r="API46" s="9"/>
      <c r="APJ46" s="9"/>
      <c r="APK46" s="9"/>
      <c r="APL46" s="9"/>
      <c r="APM46" s="9"/>
      <c r="APN46" s="9"/>
      <c r="APO46" s="9"/>
      <c r="APP46" s="9"/>
      <c r="APQ46" s="9"/>
      <c r="APR46" s="9"/>
      <c r="APS46" s="9"/>
      <c r="APT46" s="9"/>
      <c r="APU46" s="9"/>
      <c r="APV46" s="9"/>
      <c r="APW46" s="9"/>
      <c r="APX46" s="9"/>
      <c r="APY46" s="9"/>
      <c r="APZ46" s="9"/>
      <c r="AQA46" s="9"/>
      <c r="AQB46" s="9"/>
      <c r="AQC46" s="9"/>
      <c r="AQD46" s="9"/>
      <c r="AQE46" s="9"/>
      <c r="AQF46" s="9"/>
      <c r="AQG46" s="9"/>
      <c r="AQH46" s="9"/>
      <c r="AQI46" s="9"/>
      <c r="AQJ46" s="9"/>
      <c r="AQK46" s="9"/>
      <c r="AQL46" s="9"/>
      <c r="AQM46" s="9"/>
      <c r="AQN46" s="9"/>
      <c r="AQO46" s="9"/>
      <c r="AQP46" s="9"/>
      <c r="AQQ46" s="9"/>
      <c r="AQR46" s="9"/>
      <c r="AQS46" s="9"/>
      <c r="AQT46" s="9"/>
      <c r="AQU46" s="9"/>
      <c r="AQV46" s="9"/>
      <c r="AQW46" s="9"/>
      <c r="AQX46" s="9"/>
      <c r="AQY46" s="9"/>
      <c r="AQZ46" s="9"/>
      <c r="ARA46" s="9"/>
      <c r="ARB46" s="9"/>
      <c r="ARC46" s="9"/>
      <c r="ARD46" s="9"/>
      <c r="ARE46" s="9"/>
      <c r="ARF46" s="9"/>
      <c r="ARG46" s="9"/>
      <c r="ARH46" s="9"/>
      <c r="ARI46" s="9"/>
      <c r="ARJ46" s="9"/>
      <c r="ARK46" s="9"/>
      <c r="ARL46" s="9"/>
      <c r="ARM46" s="9"/>
      <c r="ARN46" s="9"/>
      <c r="ARO46" s="9"/>
      <c r="ARP46" s="9"/>
      <c r="ARQ46" s="9"/>
      <c r="ARR46" s="9"/>
      <c r="ARS46" s="9"/>
      <c r="ART46" s="9"/>
      <c r="ARU46" s="9"/>
      <c r="ARV46" s="9"/>
      <c r="ARW46" s="9"/>
      <c r="ARX46" s="9"/>
      <c r="ARY46" s="9"/>
      <c r="ARZ46" s="9"/>
      <c r="ASA46" s="9"/>
      <c r="ASB46" s="9"/>
      <c r="ASC46" s="9"/>
      <c r="ASD46" s="9"/>
      <c r="ASE46" s="9"/>
      <c r="ASF46" s="9"/>
      <c r="ASG46" s="9"/>
      <c r="ASH46" s="9"/>
      <c r="ASI46" s="9"/>
      <c r="ASJ46" s="9"/>
      <c r="ASK46" s="9"/>
      <c r="ASL46" s="9"/>
      <c r="ASM46" s="9"/>
      <c r="ASN46" s="9"/>
      <c r="ASO46" s="9"/>
      <c r="ASP46" s="9"/>
      <c r="ASQ46" s="9"/>
      <c r="ASR46" s="9"/>
      <c r="ASS46" s="9"/>
      <c r="AST46" s="9"/>
      <c r="ASU46" s="9"/>
      <c r="ASV46" s="9"/>
      <c r="ASW46" s="9"/>
      <c r="ASX46" s="9"/>
      <c r="ASY46" s="9"/>
      <c r="ASZ46" s="9"/>
      <c r="ATA46" s="9"/>
      <c r="ATB46" s="9"/>
      <c r="ATC46" s="9"/>
      <c r="ATD46" s="9"/>
      <c r="ATE46" s="9"/>
      <c r="ATF46" s="9"/>
      <c r="ATG46" s="9"/>
      <c r="ATH46" s="9"/>
      <c r="ATI46" s="9"/>
      <c r="ATJ46" s="9"/>
      <c r="ATK46" s="9"/>
      <c r="ATL46" s="9"/>
      <c r="ATM46" s="9"/>
      <c r="ATN46" s="9"/>
      <c r="ATO46" s="9"/>
      <c r="ATP46" s="9"/>
      <c r="ATQ46" s="9"/>
      <c r="ATR46" s="9"/>
      <c r="ATS46" s="9"/>
      <c r="ATT46" s="9"/>
      <c r="ATU46" s="9"/>
      <c r="ATV46" s="9"/>
      <c r="ATW46" s="9"/>
      <c r="ATX46" s="9"/>
      <c r="ATY46" s="9"/>
      <c r="ATZ46" s="9"/>
      <c r="AUA46" s="9"/>
      <c r="AUB46" s="9"/>
      <c r="AUC46" s="9"/>
      <c r="AUD46" s="9"/>
      <c r="AUE46" s="9"/>
      <c r="AUF46" s="9"/>
      <c r="AUG46" s="9"/>
      <c r="AUH46" s="9"/>
      <c r="AUI46" s="9"/>
      <c r="AUJ46" s="9"/>
      <c r="AUK46" s="9"/>
      <c r="AUL46" s="9"/>
      <c r="AUM46" s="9"/>
      <c r="AUN46" s="9"/>
      <c r="AUO46" s="9"/>
      <c r="AUP46" s="9"/>
      <c r="AUQ46" s="9"/>
      <c r="AUR46" s="9"/>
      <c r="AUS46" s="9"/>
      <c r="AUT46" s="9"/>
      <c r="AUU46" s="9"/>
      <c r="AUV46" s="9"/>
      <c r="AUW46" s="9"/>
      <c r="AUX46" s="9"/>
      <c r="AUY46" s="9"/>
      <c r="AUZ46" s="9"/>
      <c r="AVA46" s="9"/>
      <c r="AVB46" s="9"/>
      <c r="AVC46" s="9"/>
      <c r="AVD46" s="9"/>
      <c r="AVE46" s="9"/>
      <c r="AVF46" s="9"/>
      <c r="AVG46" s="9"/>
      <c r="AVH46" s="9"/>
      <c r="AVI46" s="9"/>
      <c r="AVJ46" s="9"/>
      <c r="AVK46" s="9"/>
      <c r="AVL46" s="9"/>
      <c r="AVM46" s="9"/>
      <c r="AVN46" s="9"/>
      <c r="AVO46" s="9"/>
      <c r="AVP46" s="9"/>
      <c r="AVQ46" s="9"/>
      <c r="AVR46" s="9"/>
      <c r="AVS46" s="9"/>
      <c r="AVT46" s="9"/>
      <c r="AVU46" s="9"/>
      <c r="AVV46" s="9"/>
      <c r="AVW46" s="9"/>
      <c r="AVX46" s="9"/>
      <c r="AVY46" s="9"/>
      <c r="AVZ46" s="9"/>
      <c r="AWA46" s="9"/>
      <c r="AWB46" s="9"/>
      <c r="AWC46" s="9"/>
      <c r="AWD46" s="9"/>
      <c r="AWE46" s="9"/>
      <c r="AWF46" s="9"/>
      <c r="AWG46" s="9"/>
      <c r="AWH46" s="9"/>
      <c r="AWI46" s="9"/>
      <c r="AWJ46" s="9"/>
      <c r="AWK46" s="9"/>
      <c r="AWL46" s="9"/>
      <c r="AWM46" s="9"/>
      <c r="AWN46" s="9"/>
      <c r="AWO46" s="9"/>
      <c r="AWP46" s="9"/>
      <c r="AWQ46" s="9"/>
      <c r="AWR46" s="9"/>
      <c r="AWS46" s="9"/>
      <c r="AWT46" s="9"/>
      <c r="AWU46" s="9"/>
      <c r="AWV46" s="9"/>
      <c r="AWW46" s="9"/>
      <c r="AWX46" s="9"/>
      <c r="AWY46" s="9"/>
      <c r="AWZ46" s="9"/>
      <c r="AXA46" s="9"/>
      <c r="AXB46" s="9"/>
      <c r="AXC46" s="9"/>
      <c r="AXD46" s="9"/>
      <c r="AXE46" s="9"/>
      <c r="AXF46" s="9"/>
      <c r="AXG46" s="9"/>
      <c r="AXH46" s="9"/>
      <c r="AXI46" s="9"/>
      <c r="AXJ46" s="9"/>
      <c r="AXK46" s="9"/>
      <c r="AXL46" s="9"/>
      <c r="AXM46" s="9"/>
      <c r="AXN46" s="9"/>
      <c r="AXO46" s="9"/>
      <c r="AXP46" s="9"/>
      <c r="AXQ46" s="9"/>
      <c r="AXR46" s="9"/>
      <c r="AXS46" s="9"/>
      <c r="AXT46" s="9"/>
      <c r="AXU46" s="9"/>
      <c r="AXV46" s="9"/>
      <c r="AXW46" s="9"/>
      <c r="AXX46" s="9"/>
      <c r="AXY46" s="9"/>
      <c r="AXZ46" s="9"/>
      <c r="AYA46" s="9"/>
      <c r="AYB46" s="9"/>
      <c r="AYC46" s="9"/>
      <c r="AYD46" s="9"/>
      <c r="AYE46" s="9"/>
      <c r="AYF46" s="9"/>
      <c r="AYG46" s="9"/>
      <c r="AYH46" s="9"/>
      <c r="AYI46" s="9"/>
      <c r="AYJ46" s="9"/>
      <c r="AYK46" s="9"/>
      <c r="AYL46" s="9"/>
      <c r="AYM46" s="9"/>
      <c r="AYN46" s="9"/>
      <c r="AYO46" s="9"/>
      <c r="AYP46" s="9"/>
      <c r="AYQ46" s="9"/>
      <c r="AYR46" s="9"/>
      <c r="AYS46" s="9"/>
      <c r="AYT46" s="9"/>
      <c r="AYU46" s="9"/>
      <c r="AYV46" s="9"/>
      <c r="AYW46" s="9"/>
      <c r="AYX46" s="9"/>
      <c r="AYY46" s="9"/>
      <c r="AYZ46" s="9"/>
      <c r="AZA46" s="9"/>
      <c r="AZB46" s="9"/>
      <c r="AZC46" s="9"/>
      <c r="AZD46" s="9"/>
      <c r="AZE46" s="9"/>
      <c r="AZF46" s="9"/>
      <c r="AZG46" s="9"/>
      <c r="AZH46" s="9"/>
      <c r="AZI46" s="9"/>
      <c r="AZJ46" s="9"/>
      <c r="AZK46" s="9"/>
      <c r="AZL46" s="9"/>
      <c r="AZM46" s="9"/>
      <c r="AZN46" s="9"/>
      <c r="AZO46" s="9"/>
      <c r="AZP46" s="9"/>
      <c r="AZQ46" s="9"/>
      <c r="AZR46" s="9"/>
      <c r="AZS46" s="9"/>
      <c r="AZT46" s="9"/>
      <c r="AZU46" s="9"/>
      <c r="AZV46" s="9"/>
      <c r="AZW46" s="9"/>
      <c r="AZX46" s="9"/>
      <c r="AZY46" s="9"/>
      <c r="AZZ46" s="9"/>
      <c r="BAA46" s="9"/>
      <c r="BAB46" s="9"/>
      <c r="BAC46" s="9"/>
      <c r="BAD46" s="9"/>
      <c r="BAE46" s="9"/>
      <c r="BAF46" s="9"/>
      <c r="BAG46" s="9"/>
      <c r="BAH46" s="9"/>
      <c r="BAI46" s="9"/>
      <c r="BAJ46" s="9"/>
      <c r="BAK46" s="9"/>
      <c r="BAL46" s="9"/>
      <c r="BAM46" s="9"/>
      <c r="BAN46" s="9"/>
      <c r="BAO46" s="9"/>
      <c r="BAP46" s="9"/>
      <c r="BAQ46" s="9"/>
      <c r="BAR46" s="9"/>
      <c r="BAS46" s="9"/>
      <c r="BAT46" s="9"/>
      <c r="BAU46" s="9"/>
      <c r="BAV46" s="9"/>
      <c r="BAW46" s="9"/>
      <c r="BAX46" s="9"/>
      <c r="BAY46" s="9"/>
      <c r="BAZ46" s="9"/>
      <c r="BBA46" s="9"/>
      <c r="BBB46" s="9"/>
      <c r="BBC46" s="9"/>
      <c r="BBD46" s="9"/>
      <c r="BBE46" s="9"/>
      <c r="BBF46" s="9"/>
      <c r="BBG46" s="9"/>
      <c r="BBH46" s="9"/>
      <c r="BBI46" s="9"/>
      <c r="BBJ46" s="9"/>
      <c r="BBK46" s="9"/>
      <c r="BBL46" s="9"/>
      <c r="BBM46" s="9"/>
      <c r="BBN46" s="9"/>
      <c r="BBO46" s="9"/>
      <c r="BBP46" s="9"/>
      <c r="BBQ46" s="9"/>
      <c r="BBR46" s="9"/>
      <c r="BBS46" s="9"/>
      <c r="BBT46" s="9"/>
      <c r="BBU46" s="9"/>
      <c r="BBV46" s="9"/>
      <c r="BBW46" s="9"/>
      <c r="BBX46" s="9"/>
      <c r="BBY46" s="9"/>
      <c r="BBZ46" s="9"/>
      <c r="BCA46" s="9"/>
      <c r="BCB46" s="9"/>
      <c r="BCC46" s="9"/>
      <c r="BCD46" s="9"/>
      <c r="BCE46" s="9"/>
      <c r="BCF46" s="9"/>
      <c r="BCG46" s="9"/>
      <c r="BCH46" s="9"/>
      <c r="BCI46" s="9"/>
      <c r="BCJ46" s="9"/>
      <c r="BCK46" s="9"/>
      <c r="BCL46" s="9"/>
      <c r="BCM46" s="9"/>
      <c r="BCN46" s="9"/>
      <c r="BCO46" s="9"/>
      <c r="BCP46" s="9"/>
      <c r="BCQ46" s="9"/>
      <c r="BCR46" s="9"/>
      <c r="BCS46" s="9"/>
      <c r="BCT46" s="9"/>
      <c r="BCU46" s="9"/>
      <c r="BCV46" s="9"/>
      <c r="BCW46" s="9"/>
      <c r="BCX46" s="9"/>
      <c r="BCY46" s="9"/>
      <c r="BCZ46" s="9"/>
      <c r="BDA46" s="9"/>
      <c r="BDB46" s="9"/>
      <c r="BDC46" s="9"/>
      <c r="BDD46" s="9"/>
      <c r="BDE46" s="9"/>
      <c r="BDF46" s="9"/>
      <c r="BDG46" s="9"/>
      <c r="BDH46" s="9"/>
      <c r="BDI46" s="9"/>
      <c r="BDJ46" s="9"/>
      <c r="BDK46" s="9"/>
      <c r="BDL46" s="9"/>
      <c r="BDM46" s="9"/>
      <c r="BDN46" s="9"/>
      <c r="BDO46" s="9"/>
      <c r="BDP46" s="9"/>
      <c r="BDQ46" s="9"/>
      <c r="BDR46" s="9"/>
      <c r="BDS46" s="9"/>
      <c r="BDT46" s="9"/>
      <c r="BDU46" s="9"/>
      <c r="BDV46" s="9"/>
      <c r="BDW46" s="9"/>
      <c r="BDX46" s="9"/>
      <c r="BDY46" s="9"/>
      <c r="BDZ46" s="9"/>
      <c r="BEA46" s="9"/>
      <c r="BEB46" s="9"/>
      <c r="BEC46" s="9"/>
      <c r="BED46" s="9"/>
      <c r="BEE46" s="9"/>
      <c r="BEF46" s="9"/>
      <c r="BEG46" s="9"/>
      <c r="BEH46" s="9"/>
      <c r="BEI46" s="9"/>
      <c r="BEJ46" s="9"/>
      <c r="BEK46" s="9"/>
      <c r="BEL46" s="9"/>
      <c r="BEM46" s="9"/>
      <c r="BEN46" s="9"/>
      <c r="BEO46" s="9"/>
      <c r="BEP46" s="9"/>
      <c r="BEQ46" s="9"/>
      <c r="BER46" s="9"/>
      <c r="BES46" s="9"/>
      <c r="BET46" s="9"/>
      <c r="BEU46" s="9"/>
      <c r="BEV46" s="9"/>
      <c r="BEW46" s="9"/>
      <c r="BEX46" s="9"/>
      <c r="BEY46" s="9"/>
      <c r="BEZ46" s="9"/>
      <c r="BFA46" s="9"/>
      <c r="BFB46" s="9"/>
      <c r="BFC46" s="9"/>
      <c r="BFD46" s="9"/>
      <c r="BFE46" s="9"/>
      <c r="BFF46" s="9"/>
      <c r="BFG46" s="9"/>
      <c r="BFH46" s="9"/>
      <c r="BFI46" s="9"/>
      <c r="BFJ46" s="9"/>
      <c r="BFK46" s="9"/>
      <c r="BFL46" s="9"/>
      <c r="BFM46" s="9"/>
      <c r="BFN46" s="9"/>
      <c r="BFO46" s="9"/>
      <c r="BFP46" s="9"/>
      <c r="BFQ46" s="9"/>
      <c r="BFR46" s="9"/>
      <c r="BFS46" s="9"/>
      <c r="BFT46" s="9"/>
      <c r="BFU46" s="9"/>
      <c r="BFV46" s="9"/>
      <c r="BFW46" s="9"/>
      <c r="BFX46" s="9"/>
      <c r="BFY46" s="9"/>
      <c r="BFZ46" s="9"/>
      <c r="BGA46" s="9"/>
      <c r="BGB46" s="9"/>
      <c r="BGC46" s="9"/>
      <c r="BGD46" s="9"/>
      <c r="BGE46" s="9"/>
      <c r="BGF46" s="9"/>
      <c r="BGG46" s="9"/>
      <c r="BGH46" s="9"/>
      <c r="BGI46" s="9"/>
      <c r="BGJ46" s="9"/>
      <c r="BGK46" s="9"/>
      <c r="BGL46" s="9"/>
      <c r="BGM46" s="9"/>
      <c r="BGN46" s="9"/>
      <c r="BGO46" s="9"/>
      <c r="BGP46" s="9"/>
      <c r="BGQ46" s="9"/>
      <c r="BGR46" s="9"/>
      <c r="BGS46" s="9"/>
      <c r="BGT46" s="9"/>
      <c r="BGU46" s="9"/>
      <c r="BGV46" s="9"/>
      <c r="BGW46" s="9"/>
      <c r="BGX46" s="9"/>
      <c r="BGY46" s="9"/>
      <c r="BGZ46" s="9"/>
      <c r="BHA46" s="9"/>
      <c r="BHB46" s="9"/>
      <c r="BHC46" s="9"/>
      <c r="BHD46" s="9"/>
      <c r="BHE46" s="9"/>
      <c r="BHF46" s="9"/>
      <c r="BHG46" s="9"/>
      <c r="BHH46" s="9"/>
      <c r="BHI46" s="9"/>
      <c r="BHJ46" s="9"/>
      <c r="BHK46" s="9"/>
      <c r="BHL46" s="9"/>
      <c r="BHM46" s="9"/>
      <c r="BHN46" s="9"/>
      <c r="BHO46" s="9"/>
      <c r="BHP46" s="9"/>
      <c r="BHQ46" s="9"/>
      <c r="BHR46" s="9"/>
      <c r="BHS46" s="9"/>
      <c r="BHT46" s="9"/>
      <c r="BHU46" s="9"/>
      <c r="BHV46" s="9"/>
      <c r="BHW46" s="9"/>
      <c r="BHX46" s="9"/>
      <c r="BHY46" s="9"/>
      <c r="BHZ46" s="9"/>
      <c r="BIA46" s="9"/>
      <c r="BIB46" s="9"/>
      <c r="BIC46" s="9"/>
      <c r="BID46" s="9"/>
      <c r="BIE46" s="9"/>
      <c r="BIF46" s="9"/>
      <c r="BIG46" s="9"/>
      <c r="BIH46" s="9"/>
      <c r="BII46" s="9"/>
      <c r="BIJ46" s="9"/>
      <c r="BIK46" s="9"/>
      <c r="BIL46" s="9"/>
      <c r="BIM46" s="9"/>
      <c r="BIN46" s="9"/>
      <c r="BIO46" s="9"/>
      <c r="BIP46" s="9"/>
      <c r="BIQ46" s="9"/>
      <c r="BIR46" s="9"/>
      <c r="BIS46" s="9"/>
      <c r="BIT46" s="9"/>
      <c r="BIU46" s="9"/>
      <c r="BIV46" s="9"/>
      <c r="BIW46" s="9"/>
      <c r="BIX46" s="9"/>
      <c r="BIY46" s="9"/>
      <c r="BIZ46" s="9"/>
      <c r="BJA46" s="9"/>
      <c r="BJB46" s="9"/>
      <c r="BJC46" s="9"/>
      <c r="BJD46" s="9"/>
      <c r="BJE46" s="9"/>
      <c r="BJF46" s="9"/>
      <c r="BJG46" s="9"/>
      <c r="BJH46" s="9"/>
      <c r="BJI46" s="9"/>
      <c r="BJJ46" s="9"/>
      <c r="BJK46" s="9"/>
      <c r="BJL46" s="9"/>
      <c r="BJM46" s="9"/>
      <c r="BJN46" s="9"/>
      <c r="BJO46" s="9"/>
      <c r="BJP46" s="9"/>
      <c r="BJQ46" s="9"/>
      <c r="BJR46" s="9"/>
      <c r="BJS46" s="9"/>
      <c r="BJT46" s="9"/>
      <c r="BJU46" s="9"/>
      <c r="BJV46" s="9"/>
      <c r="BJW46" s="9"/>
      <c r="BJX46" s="9"/>
      <c r="BJY46" s="9"/>
      <c r="BJZ46" s="9"/>
      <c r="BKA46" s="9"/>
      <c r="BKB46" s="9"/>
      <c r="BKC46" s="9"/>
      <c r="BKD46" s="9"/>
      <c r="BKE46" s="9"/>
      <c r="BKF46" s="9"/>
      <c r="BKG46" s="9"/>
      <c r="BKH46" s="9"/>
      <c r="BKI46" s="9"/>
      <c r="BKJ46" s="9"/>
      <c r="BKK46" s="9"/>
      <c r="BKL46" s="9"/>
      <c r="BKM46" s="9"/>
      <c r="BKN46" s="9"/>
      <c r="BKO46" s="9"/>
      <c r="BKP46" s="9"/>
      <c r="BKQ46" s="9"/>
      <c r="BKR46" s="9"/>
      <c r="BKS46" s="9"/>
      <c r="BKT46" s="9"/>
      <c r="BKU46" s="9"/>
      <c r="BKV46" s="9"/>
      <c r="BKW46" s="9"/>
      <c r="BKX46" s="9"/>
      <c r="BKY46" s="9"/>
      <c r="BKZ46" s="9"/>
      <c r="BLA46" s="9"/>
      <c r="BLB46" s="9"/>
      <c r="BLC46" s="9"/>
      <c r="BLD46" s="9"/>
      <c r="BLE46" s="9"/>
      <c r="BLF46" s="9"/>
      <c r="BLG46" s="9"/>
      <c r="BLH46" s="9"/>
      <c r="BLI46" s="9"/>
      <c r="BLJ46" s="9"/>
      <c r="BLK46" s="9"/>
      <c r="BLL46" s="9"/>
      <c r="BLM46" s="9"/>
      <c r="BLN46" s="9"/>
      <c r="BLO46" s="9"/>
      <c r="BLP46" s="9"/>
      <c r="BLQ46" s="9"/>
      <c r="BLR46" s="9"/>
      <c r="BLS46" s="9"/>
      <c r="BLT46" s="9"/>
      <c r="BLU46" s="9"/>
      <c r="BLV46" s="9"/>
      <c r="BLW46" s="9"/>
      <c r="BLX46" s="9"/>
      <c r="BLY46" s="9"/>
      <c r="BLZ46" s="9"/>
      <c r="BMA46" s="9"/>
      <c r="BMB46" s="9"/>
      <c r="BMC46" s="9"/>
      <c r="BMD46" s="9"/>
      <c r="BME46" s="9"/>
      <c r="BMF46" s="9"/>
      <c r="BMG46" s="9"/>
      <c r="BMH46" s="9"/>
      <c r="BMI46" s="9"/>
      <c r="BMJ46" s="9"/>
      <c r="BMK46" s="9"/>
      <c r="BML46" s="9"/>
      <c r="BMM46" s="9"/>
      <c r="BMN46" s="9"/>
      <c r="BMO46" s="9"/>
      <c r="BMP46" s="9"/>
      <c r="BMQ46" s="9"/>
      <c r="BMR46" s="9"/>
      <c r="BMS46" s="9"/>
      <c r="BMT46" s="9"/>
      <c r="BMU46" s="9"/>
      <c r="BMV46" s="9"/>
      <c r="BMW46" s="9"/>
      <c r="BMX46" s="9"/>
      <c r="BMY46" s="9"/>
      <c r="BMZ46" s="9"/>
      <c r="BNA46" s="9"/>
      <c r="BNB46" s="9"/>
      <c r="BNC46" s="9"/>
      <c r="BND46" s="9"/>
      <c r="BNE46" s="9"/>
      <c r="BNF46" s="9"/>
      <c r="BNG46" s="9"/>
      <c r="BNH46" s="9"/>
      <c r="BNI46" s="9"/>
      <c r="BNJ46" s="9"/>
      <c r="BNK46" s="9"/>
      <c r="BNL46" s="9"/>
      <c r="BNM46" s="9"/>
      <c r="BNN46" s="9"/>
      <c r="BNO46" s="9"/>
      <c r="BNP46" s="9"/>
      <c r="BNQ46" s="9"/>
      <c r="BNR46" s="9"/>
      <c r="BNS46" s="9"/>
      <c r="BNT46" s="9"/>
      <c r="BNU46" s="9"/>
      <c r="BNV46" s="9"/>
      <c r="BNW46" s="9"/>
      <c r="BNX46" s="9"/>
      <c r="BNY46" s="9"/>
      <c r="BNZ46" s="9"/>
      <c r="BOA46" s="9"/>
      <c r="BOB46" s="9"/>
      <c r="BOC46" s="9"/>
      <c r="BOD46" s="9"/>
      <c r="BOE46" s="9"/>
      <c r="BOF46" s="9"/>
      <c r="BOG46" s="9"/>
      <c r="BOH46" s="9"/>
      <c r="BOI46" s="9"/>
      <c r="BOJ46" s="9"/>
      <c r="BOK46" s="9"/>
      <c r="BOL46" s="9"/>
      <c r="BOM46" s="9"/>
      <c r="BON46" s="9"/>
      <c r="BOO46" s="9"/>
      <c r="BOP46" s="9"/>
      <c r="BOQ46" s="9"/>
      <c r="BOR46" s="9"/>
      <c r="BOS46" s="9"/>
      <c r="BOT46" s="9"/>
      <c r="BOU46" s="9"/>
      <c r="BOV46" s="9"/>
      <c r="BOW46" s="9"/>
      <c r="BOX46" s="9"/>
      <c r="BOY46" s="9"/>
      <c r="BOZ46" s="9"/>
      <c r="BPA46" s="9"/>
      <c r="BPB46" s="9"/>
      <c r="BPC46" s="9"/>
      <c r="BPD46" s="9"/>
      <c r="BPE46" s="9"/>
      <c r="BPF46" s="9"/>
      <c r="BPG46" s="9"/>
      <c r="BPH46" s="9"/>
      <c r="BPI46" s="9"/>
      <c r="BPJ46" s="9"/>
      <c r="BPK46" s="9"/>
      <c r="BPL46" s="9"/>
      <c r="BPM46" s="9"/>
      <c r="BPN46" s="9"/>
      <c r="BPO46" s="9"/>
      <c r="BPP46" s="9"/>
      <c r="BPQ46" s="9"/>
      <c r="BPR46" s="9"/>
      <c r="BPS46" s="9"/>
      <c r="BPT46" s="9"/>
      <c r="BPU46" s="9"/>
      <c r="BPV46" s="9"/>
      <c r="BPW46" s="9"/>
      <c r="BPX46" s="9"/>
      <c r="BPY46" s="9"/>
      <c r="BPZ46" s="9"/>
      <c r="BQA46" s="9"/>
      <c r="BQB46" s="9"/>
      <c r="BQC46" s="9"/>
      <c r="BQD46" s="9"/>
      <c r="BQE46" s="9"/>
      <c r="BQF46" s="9"/>
      <c r="BQG46" s="9"/>
      <c r="BQH46" s="9"/>
      <c r="BQI46" s="9"/>
      <c r="BQJ46" s="9"/>
      <c r="BQK46" s="9"/>
      <c r="BQL46" s="9"/>
      <c r="BQM46" s="9"/>
      <c r="BQN46" s="9"/>
      <c r="BQO46" s="9"/>
      <c r="BQP46" s="9"/>
      <c r="BQQ46" s="9"/>
      <c r="BQR46" s="9"/>
      <c r="BQS46" s="9"/>
      <c r="BQT46" s="9"/>
      <c r="BQU46" s="9"/>
      <c r="BQV46" s="9"/>
      <c r="BQW46" s="9"/>
      <c r="BQX46" s="9"/>
      <c r="BQY46" s="9"/>
      <c r="BQZ46" s="9"/>
      <c r="BRA46" s="9"/>
      <c r="BRB46" s="9"/>
      <c r="BRC46" s="9"/>
      <c r="BRD46" s="9"/>
      <c r="BRE46" s="9"/>
      <c r="BRF46" s="9"/>
      <c r="BRG46" s="9"/>
      <c r="BRH46" s="9"/>
      <c r="BRI46" s="9"/>
      <c r="BRJ46" s="9"/>
      <c r="BRK46" s="9"/>
      <c r="BRL46" s="9"/>
      <c r="BRM46" s="9"/>
      <c r="BRN46" s="9"/>
      <c r="BRO46" s="9"/>
      <c r="BRP46" s="9"/>
      <c r="BRQ46" s="9"/>
      <c r="BRR46" s="9"/>
      <c r="BRS46" s="9"/>
      <c r="BRT46" s="9"/>
      <c r="BRU46" s="9"/>
      <c r="BRV46" s="9"/>
      <c r="BRW46" s="9"/>
      <c r="BRX46" s="9"/>
      <c r="BRY46" s="9"/>
      <c r="BRZ46" s="9"/>
      <c r="BSA46" s="9"/>
      <c r="BSB46" s="9"/>
      <c r="BSC46" s="9"/>
      <c r="BSD46" s="9"/>
      <c r="BSE46" s="9"/>
      <c r="BSF46" s="9"/>
      <c r="BSG46" s="9"/>
      <c r="BSH46" s="9"/>
      <c r="BSI46" s="9"/>
      <c r="BSJ46" s="9"/>
      <c r="BSK46" s="9"/>
      <c r="BSL46" s="9"/>
      <c r="BSM46" s="9"/>
      <c r="BSN46" s="9"/>
      <c r="BSO46" s="9"/>
      <c r="BSP46" s="9"/>
      <c r="BSQ46" s="9"/>
      <c r="BSR46" s="9"/>
      <c r="BSS46" s="9"/>
      <c r="BST46" s="9"/>
      <c r="BSU46" s="9"/>
      <c r="BSV46" s="9"/>
      <c r="BSW46" s="9"/>
      <c r="BSX46" s="9"/>
      <c r="BSY46" s="9"/>
      <c r="BSZ46" s="9"/>
      <c r="BTA46" s="9"/>
      <c r="BTB46" s="9"/>
      <c r="BTC46" s="9"/>
      <c r="BTD46" s="9"/>
      <c r="BTE46" s="9"/>
      <c r="BTF46" s="9"/>
      <c r="BTG46" s="9"/>
      <c r="BTH46" s="9"/>
      <c r="BTI46" s="9"/>
      <c r="BTJ46" s="9"/>
      <c r="BTK46" s="9"/>
      <c r="BTL46" s="9"/>
      <c r="BTM46" s="9"/>
      <c r="BTN46" s="9"/>
      <c r="BTO46" s="9"/>
      <c r="BTP46" s="9"/>
      <c r="BTQ46" s="9"/>
      <c r="BTR46" s="9"/>
      <c r="BTS46" s="9"/>
      <c r="BTT46" s="9"/>
      <c r="BTU46" s="9"/>
      <c r="BTV46" s="9"/>
      <c r="BTW46" s="9"/>
      <c r="BTX46" s="9"/>
      <c r="BTY46" s="9"/>
      <c r="BTZ46" s="9"/>
      <c r="BUA46" s="9"/>
      <c r="BUB46" s="9"/>
      <c r="BUC46" s="9"/>
      <c r="BUD46" s="9"/>
      <c r="BUE46" s="9"/>
      <c r="BUF46" s="9"/>
      <c r="BUG46" s="9"/>
      <c r="BUH46" s="9"/>
      <c r="BUI46" s="9"/>
      <c r="BUJ46" s="9"/>
      <c r="BUK46" s="9"/>
      <c r="BUL46" s="9"/>
      <c r="BUM46" s="9"/>
      <c r="BUN46" s="9"/>
      <c r="BUO46" s="9"/>
      <c r="BUP46" s="9"/>
      <c r="BUQ46" s="9"/>
      <c r="BUR46" s="9"/>
      <c r="BUS46" s="9"/>
      <c r="BUT46" s="9"/>
      <c r="BUU46" s="9"/>
      <c r="BUV46" s="9"/>
      <c r="BUW46" s="9"/>
      <c r="BUX46" s="9"/>
      <c r="BUY46" s="9"/>
      <c r="BUZ46" s="9"/>
      <c r="BVA46" s="9"/>
      <c r="BVB46" s="9"/>
      <c r="BVC46" s="9"/>
      <c r="BVD46" s="9"/>
      <c r="BVE46" s="9"/>
      <c r="BVF46" s="9"/>
      <c r="BVG46" s="9"/>
      <c r="BVH46" s="9"/>
      <c r="BVI46" s="9"/>
      <c r="BVJ46" s="9"/>
      <c r="BVK46" s="9"/>
      <c r="BVL46" s="9"/>
      <c r="BVM46" s="9"/>
      <c r="BVN46" s="9"/>
      <c r="BVO46" s="9"/>
      <c r="BVP46" s="9"/>
      <c r="BVQ46" s="9"/>
      <c r="BVR46" s="9"/>
      <c r="BVS46" s="9"/>
      <c r="BVT46" s="9"/>
      <c r="BVU46" s="9"/>
      <c r="BVV46" s="9"/>
      <c r="BVW46" s="9"/>
      <c r="BVX46" s="9"/>
      <c r="BVY46" s="9"/>
      <c r="BVZ46" s="9"/>
      <c r="BWA46" s="9"/>
      <c r="BWB46" s="9"/>
      <c r="BWC46" s="9"/>
      <c r="BWD46" s="9"/>
      <c r="BWE46" s="9"/>
      <c r="BWF46" s="9"/>
      <c r="BWG46" s="9"/>
      <c r="BWH46" s="9"/>
      <c r="BWI46" s="9"/>
      <c r="BWJ46" s="9"/>
      <c r="BWK46" s="9"/>
      <c r="BWL46" s="9"/>
      <c r="BWM46" s="9"/>
      <c r="BWN46" s="9"/>
      <c r="BWO46" s="9"/>
      <c r="BWP46" s="9"/>
      <c r="BWQ46" s="9"/>
      <c r="BWR46" s="9"/>
      <c r="BWS46" s="9"/>
      <c r="BWT46" s="9"/>
      <c r="BWU46" s="9"/>
      <c r="BWV46" s="9"/>
      <c r="BWW46" s="9"/>
      <c r="BWX46" s="9"/>
      <c r="BWY46" s="9"/>
      <c r="BWZ46" s="9"/>
      <c r="BXA46" s="9"/>
      <c r="BXB46" s="9"/>
      <c r="BXC46" s="9"/>
      <c r="BXD46" s="9"/>
      <c r="BXE46" s="9"/>
      <c r="BXF46" s="9"/>
      <c r="BXG46" s="9"/>
      <c r="BXH46" s="9"/>
      <c r="BXI46" s="9"/>
      <c r="BXJ46" s="9"/>
      <c r="BXK46" s="9"/>
      <c r="BXL46" s="9"/>
      <c r="BXM46" s="9"/>
      <c r="BXN46" s="9"/>
      <c r="BXO46" s="9"/>
      <c r="BXP46" s="9"/>
      <c r="BXQ46" s="9"/>
      <c r="BXR46" s="9"/>
      <c r="BXS46" s="9"/>
      <c r="BXT46" s="9"/>
      <c r="BXU46" s="9"/>
      <c r="BXV46" s="9"/>
      <c r="BXW46" s="9"/>
      <c r="BXX46" s="9"/>
      <c r="BXY46" s="9"/>
      <c r="BXZ46" s="9"/>
      <c r="BYA46" s="9"/>
      <c r="BYB46" s="9"/>
      <c r="BYC46" s="9"/>
      <c r="BYD46" s="9"/>
      <c r="BYE46" s="9"/>
      <c r="BYF46" s="9"/>
      <c r="BYG46" s="9"/>
      <c r="BYH46" s="9"/>
      <c r="BYI46" s="9"/>
      <c r="BYJ46" s="9"/>
      <c r="BYK46" s="9"/>
      <c r="BYL46" s="9"/>
      <c r="BYM46" s="9"/>
      <c r="BYN46" s="9"/>
      <c r="BYO46" s="9"/>
      <c r="BYP46" s="9"/>
      <c r="BYQ46" s="9"/>
      <c r="BYR46" s="9"/>
      <c r="BYS46" s="9"/>
      <c r="BYT46" s="9"/>
      <c r="BYU46" s="9"/>
      <c r="BYV46" s="9"/>
      <c r="BYW46" s="9"/>
      <c r="BYX46" s="9"/>
      <c r="BYY46" s="9"/>
      <c r="BYZ46" s="9"/>
      <c r="BZA46" s="9"/>
      <c r="BZB46" s="9"/>
      <c r="BZC46" s="9"/>
      <c r="BZD46" s="9"/>
      <c r="BZE46" s="9"/>
      <c r="BZF46" s="9"/>
      <c r="BZG46" s="9"/>
      <c r="BZH46" s="9"/>
      <c r="BZI46" s="9"/>
      <c r="BZJ46" s="9"/>
      <c r="BZK46" s="9"/>
      <c r="BZL46" s="9"/>
      <c r="BZM46" s="9"/>
      <c r="BZN46" s="9"/>
      <c r="BZO46" s="9"/>
      <c r="BZP46" s="9"/>
      <c r="BZQ46" s="9"/>
      <c r="BZR46" s="9"/>
      <c r="BZS46" s="9"/>
      <c r="BZT46" s="9"/>
      <c r="BZU46" s="9"/>
      <c r="BZV46" s="9"/>
      <c r="BZW46" s="9"/>
      <c r="BZX46" s="9"/>
      <c r="BZY46" s="9"/>
      <c r="BZZ46" s="9"/>
      <c r="CAA46" s="9"/>
      <c r="CAB46" s="9"/>
      <c r="CAC46" s="9"/>
      <c r="CAD46" s="9"/>
      <c r="CAE46" s="9"/>
      <c r="CAF46" s="9"/>
      <c r="CAG46" s="9"/>
      <c r="CAH46" s="9"/>
      <c r="CAI46" s="9"/>
      <c r="CAJ46" s="9"/>
      <c r="CAK46" s="9"/>
      <c r="CAL46" s="9"/>
      <c r="CAM46" s="9"/>
      <c r="CAN46" s="9"/>
      <c r="CAO46" s="9"/>
      <c r="CAP46" s="9"/>
      <c r="CAQ46" s="9"/>
      <c r="CAR46" s="9"/>
      <c r="CAS46" s="9"/>
      <c r="CAT46" s="9"/>
      <c r="CAU46" s="9"/>
      <c r="CAV46" s="9"/>
      <c r="CAW46" s="9"/>
      <c r="CAX46" s="9"/>
      <c r="CAY46" s="9"/>
      <c r="CAZ46" s="9"/>
      <c r="CBA46" s="9"/>
      <c r="CBB46" s="9"/>
      <c r="CBC46" s="9"/>
      <c r="CBD46" s="9"/>
      <c r="CBE46" s="9"/>
      <c r="CBF46" s="9"/>
      <c r="CBG46" s="9"/>
      <c r="CBH46" s="9"/>
      <c r="CBI46" s="9"/>
      <c r="CBJ46" s="9"/>
      <c r="CBK46" s="9"/>
      <c r="CBL46" s="9"/>
      <c r="CBM46" s="9"/>
      <c r="CBN46" s="9"/>
      <c r="CBO46" s="9"/>
      <c r="CBP46" s="9"/>
      <c r="CBQ46" s="9"/>
      <c r="CBR46" s="9"/>
      <c r="CBS46" s="9"/>
      <c r="CBT46" s="9"/>
      <c r="CBU46" s="9"/>
      <c r="CBV46" s="9"/>
      <c r="CBW46" s="9"/>
      <c r="CBX46" s="9"/>
      <c r="CBY46" s="9"/>
      <c r="CBZ46" s="9"/>
      <c r="CCA46" s="9"/>
      <c r="CCB46" s="9"/>
      <c r="CCC46" s="9"/>
      <c r="CCD46" s="9"/>
      <c r="CCE46" s="9"/>
      <c r="CCF46" s="9"/>
      <c r="CCG46" s="9"/>
      <c r="CCH46" s="9"/>
      <c r="CCI46" s="9"/>
      <c r="CCJ46" s="9"/>
      <c r="CCK46" s="9"/>
      <c r="CCL46" s="9"/>
      <c r="CCM46" s="9"/>
      <c r="CCN46" s="9"/>
      <c r="CCO46" s="9"/>
      <c r="CCP46" s="9"/>
      <c r="CCQ46" s="9"/>
      <c r="CCR46" s="9"/>
      <c r="CCS46" s="9"/>
      <c r="CCT46" s="9"/>
      <c r="CCU46" s="9"/>
      <c r="CCV46" s="9"/>
      <c r="CCW46" s="9"/>
      <c r="CCX46" s="9"/>
      <c r="CCY46" s="9"/>
      <c r="CCZ46" s="9"/>
      <c r="CDA46" s="9"/>
      <c r="CDB46" s="9"/>
      <c r="CDC46" s="9"/>
      <c r="CDD46" s="9"/>
      <c r="CDE46" s="9"/>
      <c r="CDF46" s="9"/>
      <c r="CDG46" s="9"/>
      <c r="CDH46" s="9"/>
      <c r="CDI46" s="9"/>
      <c r="CDJ46" s="9"/>
      <c r="CDK46" s="9"/>
      <c r="CDL46" s="9"/>
      <c r="CDM46" s="9"/>
      <c r="CDN46" s="9"/>
      <c r="CDO46" s="9"/>
      <c r="CDP46" s="9"/>
      <c r="CDQ46" s="9"/>
      <c r="CDR46" s="9"/>
      <c r="CDS46" s="9"/>
      <c r="CDT46" s="9"/>
      <c r="CDU46" s="9"/>
      <c r="CDV46" s="9"/>
      <c r="CDW46" s="9"/>
      <c r="CDX46" s="9"/>
      <c r="CDY46" s="9"/>
      <c r="CDZ46" s="9"/>
      <c r="CEA46" s="9"/>
      <c r="CEB46" s="9"/>
      <c r="CEC46" s="9"/>
      <c r="CED46" s="9"/>
      <c r="CEE46" s="9"/>
      <c r="CEF46" s="9"/>
      <c r="CEG46" s="9"/>
      <c r="CEH46" s="9"/>
      <c r="CEI46" s="9"/>
      <c r="CEJ46" s="9"/>
      <c r="CEK46" s="9"/>
      <c r="CEL46" s="9"/>
      <c r="CEM46" s="9"/>
      <c r="CEN46" s="9"/>
      <c r="CEO46" s="9"/>
      <c r="CEP46" s="9"/>
      <c r="CEQ46" s="9"/>
      <c r="CER46" s="9"/>
      <c r="CES46" s="9"/>
      <c r="CET46" s="9"/>
      <c r="CEU46" s="9"/>
      <c r="CEV46" s="9"/>
      <c r="CEW46" s="9"/>
      <c r="CEX46" s="9"/>
      <c r="CEY46" s="9"/>
      <c r="CEZ46" s="9"/>
      <c r="CFA46" s="9"/>
      <c r="CFB46" s="9"/>
      <c r="CFC46" s="9"/>
      <c r="CFD46" s="9"/>
      <c r="CFE46" s="9"/>
      <c r="CFF46" s="9"/>
      <c r="CFG46" s="9"/>
      <c r="CFH46" s="9"/>
      <c r="CFI46" s="9"/>
      <c r="CFJ46" s="9"/>
      <c r="CFK46" s="9"/>
      <c r="CFL46" s="9"/>
      <c r="CFM46" s="9"/>
      <c r="CFN46" s="9"/>
      <c r="CFO46" s="9"/>
      <c r="CFP46" s="9"/>
      <c r="CFQ46" s="9"/>
      <c r="CFR46" s="9"/>
      <c r="CFS46" s="9"/>
      <c r="CFT46" s="9"/>
      <c r="CFU46" s="9"/>
      <c r="CFV46" s="9"/>
      <c r="CFW46" s="9"/>
      <c r="CFX46" s="9"/>
      <c r="CFY46" s="9"/>
      <c r="CFZ46" s="9"/>
      <c r="CGA46" s="9"/>
      <c r="CGB46" s="9"/>
      <c r="CGC46" s="9"/>
      <c r="CGD46" s="9"/>
      <c r="CGE46" s="9"/>
      <c r="CGF46" s="9"/>
      <c r="CGG46" s="9"/>
      <c r="CGH46" s="9"/>
      <c r="CGI46" s="9"/>
      <c r="CGJ46" s="9"/>
      <c r="CGK46" s="9"/>
      <c r="CGL46" s="9"/>
      <c r="CGM46" s="9"/>
      <c r="CGN46" s="9"/>
      <c r="CGO46" s="9"/>
      <c r="CGP46" s="9"/>
      <c r="CGQ46" s="9"/>
      <c r="CGR46" s="9"/>
      <c r="CGS46" s="9"/>
      <c r="CGT46" s="9"/>
      <c r="CGU46" s="9"/>
      <c r="CGV46" s="9"/>
      <c r="CGW46" s="9"/>
      <c r="CGX46" s="9"/>
      <c r="CGY46" s="9"/>
      <c r="CGZ46" s="9"/>
      <c r="CHA46" s="9"/>
      <c r="CHB46" s="9"/>
      <c r="CHC46" s="9"/>
      <c r="CHD46" s="9"/>
      <c r="CHE46" s="9"/>
      <c r="CHF46" s="9"/>
      <c r="CHG46" s="9"/>
      <c r="CHH46" s="9"/>
      <c r="CHI46" s="9"/>
      <c r="CHJ46" s="9"/>
      <c r="CHK46" s="9"/>
      <c r="CHL46" s="9"/>
      <c r="CHM46" s="9"/>
      <c r="CHN46" s="9"/>
      <c r="CHO46" s="9"/>
      <c r="CHP46" s="9"/>
      <c r="CHQ46" s="9"/>
      <c r="CHR46" s="9"/>
      <c r="CHS46" s="9"/>
      <c r="CHT46" s="9"/>
      <c r="CHU46" s="9"/>
      <c r="CHV46" s="9"/>
      <c r="CHW46" s="9"/>
      <c r="CHX46" s="9"/>
      <c r="CHY46" s="9"/>
      <c r="CHZ46" s="9"/>
      <c r="CIA46" s="9"/>
      <c r="CIB46" s="9"/>
      <c r="CIC46" s="9"/>
      <c r="CID46" s="9"/>
      <c r="CIE46" s="9"/>
      <c r="CIF46" s="9"/>
      <c r="CIG46" s="9"/>
      <c r="CIH46" s="9"/>
      <c r="CII46" s="9"/>
      <c r="CIJ46" s="9"/>
      <c r="CIK46" s="9"/>
      <c r="CIL46" s="9"/>
      <c r="CIM46" s="9"/>
      <c r="CIN46" s="9"/>
      <c r="CIO46" s="9"/>
      <c r="CIP46" s="9"/>
      <c r="CIQ46" s="9"/>
      <c r="CIR46" s="9"/>
      <c r="CIS46" s="9"/>
      <c r="CIT46" s="9"/>
      <c r="CIU46" s="9"/>
      <c r="CIV46" s="9"/>
      <c r="CIW46" s="9"/>
      <c r="CIX46" s="9"/>
      <c r="CIY46" s="9"/>
      <c r="CIZ46" s="9"/>
      <c r="CJA46" s="9"/>
      <c r="CJB46" s="9"/>
      <c r="CJC46" s="9"/>
      <c r="CJD46" s="9"/>
      <c r="CJE46" s="9"/>
      <c r="CJF46" s="9"/>
      <c r="CJG46" s="9"/>
      <c r="CJH46" s="9"/>
      <c r="CJI46" s="9"/>
      <c r="CJJ46" s="9"/>
      <c r="CJK46" s="9"/>
      <c r="CJL46" s="9"/>
      <c r="CJM46" s="9"/>
      <c r="CJN46" s="9"/>
      <c r="CJO46" s="9"/>
      <c r="CJP46" s="9"/>
      <c r="CJQ46" s="9"/>
      <c r="CJR46" s="9"/>
      <c r="CJS46" s="9"/>
      <c r="CJT46" s="9"/>
      <c r="CJU46" s="9"/>
      <c r="CJV46" s="9"/>
      <c r="CJW46" s="9"/>
      <c r="CJX46" s="9"/>
      <c r="CJY46" s="9"/>
      <c r="CJZ46" s="9"/>
      <c r="CKA46" s="9"/>
      <c r="CKB46" s="9"/>
      <c r="CKC46" s="9"/>
      <c r="CKD46" s="9"/>
      <c r="CKE46" s="9"/>
      <c r="CKF46" s="9"/>
      <c r="CKG46" s="9"/>
      <c r="CKH46" s="9"/>
      <c r="CKI46" s="9"/>
      <c r="CKJ46" s="9"/>
      <c r="CKK46" s="9"/>
      <c r="CKL46" s="9"/>
      <c r="CKM46" s="9"/>
      <c r="CKN46" s="9"/>
      <c r="CKO46" s="9"/>
      <c r="CKP46" s="9"/>
      <c r="CKQ46" s="9"/>
      <c r="CKR46" s="9"/>
      <c r="CKS46" s="9"/>
      <c r="CKT46" s="9"/>
      <c r="CKU46" s="9"/>
      <c r="CKV46" s="9"/>
      <c r="CKW46" s="9"/>
      <c r="CKX46" s="9"/>
      <c r="CKY46" s="9"/>
      <c r="CKZ46" s="9"/>
      <c r="CLA46" s="9"/>
      <c r="CLB46" s="9"/>
      <c r="CLC46" s="9"/>
      <c r="CLD46" s="9"/>
      <c r="CLE46" s="9"/>
      <c r="CLF46" s="9"/>
      <c r="CLG46" s="9"/>
      <c r="CLH46" s="9"/>
      <c r="CLI46" s="9"/>
      <c r="CLJ46" s="9"/>
      <c r="CLK46" s="9"/>
      <c r="CLL46" s="9"/>
      <c r="CLM46" s="9"/>
      <c r="CLN46" s="9"/>
      <c r="CLO46" s="9"/>
      <c r="CLP46" s="9"/>
      <c r="CLQ46" s="9"/>
      <c r="CLR46" s="9"/>
      <c r="CLS46" s="9"/>
      <c r="CLT46" s="9"/>
      <c r="CLU46" s="9"/>
      <c r="CLV46" s="9"/>
      <c r="CLW46" s="9"/>
      <c r="CLX46" s="9"/>
      <c r="CLY46" s="9"/>
      <c r="CLZ46" s="9"/>
      <c r="CMA46" s="9"/>
      <c r="CMB46" s="9"/>
      <c r="CMC46" s="9"/>
      <c r="CMD46" s="9"/>
      <c r="CME46" s="9"/>
      <c r="CMF46" s="9"/>
      <c r="CMG46" s="9"/>
      <c r="CMH46" s="9"/>
      <c r="CMI46" s="9"/>
      <c r="CMJ46" s="9"/>
      <c r="CMK46" s="9"/>
      <c r="CML46" s="9"/>
      <c r="CMM46" s="9"/>
      <c r="CMN46" s="9"/>
      <c r="CMO46" s="9"/>
      <c r="CMP46" s="9"/>
      <c r="CMQ46" s="9"/>
      <c r="CMR46" s="9"/>
      <c r="CMS46" s="9"/>
      <c r="CMT46" s="9"/>
      <c r="CMU46" s="9"/>
      <c r="CMV46" s="9"/>
      <c r="CMW46" s="9"/>
      <c r="CMX46" s="9"/>
      <c r="CMY46" s="9"/>
      <c r="CMZ46" s="9"/>
      <c r="CNA46" s="9"/>
      <c r="CNB46" s="9"/>
      <c r="CNC46" s="9"/>
      <c r="CND46" s="9"/>
      <c r="CNE46" s="9"/>
      <c r="CNF46" s="9"/>
      <c r="CNG46" s="9"/>
      <c r="CNH46" s="9"/>
      <c r="CNI46" s="9"/>
      <c r="CNJ46" s="9"/>
      <c r="CNK46" s="9"/>
      <c r="CNL46" s="9"/>
      <c r="CNM46" s="9"/>
      <c r="CNN46" s="9"/>
      <c r="CNO46" s="9"/>
      <c r="CNP46" s="9"/>
      <c r="CNQ46" s="9"/>
      <c r="CNR46" s="9"/>
      <c r="CNS46" s="9"/>
      <c r="CNT46" s="9"/>
      <c r="CNU46" s="9"/>
      <c r="CNV46" s="9"/>
      <c r="CNW46" s="9"/>
      <c r="CNX46" s="9"/>
      <c r="CNY46" s="9"/>
      <c r="CNZ46" s="9"/>
      <c r="COA46" s="9"/>
      <c r="COB46" s="9"/>
      <c r="COC46" s="9"/>
      <c r="COD46" s="9"/>
      <c r="COE46" s="9"/>
      <c r="COF46" s="9"/>
      <c r="COG46" s="9"/>
      <c r="COH46" s="9"/>
      <c r="COI46" s="9"/>
      <c r="COJ46" s="9"/>
      <c r="COK46" s="9"/>
      <c r="COL46" s="9"/>
      <c r="COM46" s="9"/>
      <c r="CON46" s="9"/>
      <c r="COO46" s="9"/>
      <c r="COP46" s="9"/>
      <c r="COQ46" s="9"/>
      <c r="COR46" s="9"/>
      <c r="COS46" s="9"/>
      <c r="COT46" s="9"/>
      <c r="COU46" s="9"/>
      <c r="COV46" s="9"/>
      <c r="COW46" s="9"/>
      <c r="COX46" s="9"/>
      <c r="COY46" s="9"/>
      <c r="COZ46" s="9"/>
      <c r="CPA46" s="9"/>
      <c r="CPB46" s="9"/>
      <c r="CPC46" s="9"/>
      <c r="CPD46" s="9"/>
      <c r="CPE46" s="9"/>
      <c r="CPF46" s="9"/>
      <c r="CPG46" s="9"/>
      <c r="CPH46" s="9"/>
      <c r="CPI46" s="9"/>
      <c r="CPJ46" s="9"/>
      <c r="CPK46" s="9"/>
      <c r="CPL46" s="9"/>
      <c r="CPM46" s="9"/>
      <c r="CPN46" s="9"/>
      <c r="CPO46" s="9"/>
      <c r="CPP46" s="9"/>
      <c r="CPQ46" s="9"/>
      <c r="CPR46" s="9"/>
      <c r="CPS46" s="9"/>
      <c r="CPT46" s="9"/>
      <c r="CPU46" s="9"/>
      <c r="CPV46" s="9"/>
      <c r="CPW46" s="9"/>
      <c r="CPX46" s="9"/>
      <c r="CPY46" s="9"/>
      <c r="CPZ46" s="9"/>
      <c r="CQA46" s="9"/>
      <c r="CQB46" s="9"/>
      <c r="CQC46" s="9"/>
      <c r="CQD46" s="9"/>
      <c r="CQE46" s="9"/>
      <c r="CQF46" s="9"/>
      <c r="CQG46" s="9"/>
      <c r="CQH46" s="9"/>
      <c r="CQI46" s="9"/>
      <c r="CQJ46" s="9"/>
      <c r="CQK46" s="9"/>
      <c r="CQL46" s="9"/>
      <c r="CQM46" s="9"/>
      <c r="CQN46" s="9"/>
      <c r="CQO46" s="9"/>
      <c r="CQP46" s="9"/>
      <c r="CQQ46" s="9"/>
      <c r="CQR46" s="9"/>
      <c r="CQS46" s="9"/>
      <c r="CQT46" s="9"/>
      <c r="CQU46" s="9"/>
      <c r="CQV46" s="9"/>
      <c r="CQW46" s="9"/>
      <c r="CQX46" s="9"/>
      <c r="CQY46" s="9"/>
      <c r="CQZ46" s="9"/>
      <c r="CRA46" s="9"/>
      <c r="CRB46" s="9"/>
      <c r="CRC46" s="9"/>
      <c r="CRD46" s="9"/>
      <c r="CRE46" s="9"/>
      <c r="CRF46" s="9"/>
      <c r="CRG46" s="9"/>
      <c r="CRH46" s="9"/>
      <c r="CRI46" s="9"/>
      <c r="CRJ46" s="9"/>
      <c r="CRK46" s="9"/>
      <c r="CRL46" s="9"/>
      <c r="CRM46" s="9"/>
      <c r="CRN46" s="9"/>
      <c r="CRO46" s="9"/>
      <c r="CRP46" s="9"/>
      <c r="CRQ46" s="9"/>
      <c r="CRR46" s="9"/>
      <c r="CRS46" s="9"/>
      <c r="CRT46" s="9"/>
      <c r="CRU46" s="9"/>
      <c r="CRV46" s="9"/>
      <c r="CRW46" s="9"/>
      <c r="CRX46" s="9"/>
      <c r="CRY46" s="9"/>
      <c r="CRZ46" s="9"/>
      <c r="CSA46" s="9"/>
      <c r="CSB46" s="9"/>
      <c r="CSC46" s="9"/>
      <c r="CSD46" s="9"/>
      <c r="CSE46" s="9"/>
      <c r="CSF46" s="9"/>
      <c r="CSG46" s="9"/>
      <c r="CSH46" s="9"/>
      <c r="CSI46" s="9"/>
      <c r="CSJ46" s="9"/>
      <c r="CSK46" s="9"/>
      <c r="CSL46" s="9"/>
      <c r="CSM46" s="9"/>
      <c r="CSN46" s="9"/>
      <c r="CSO46" s="9"/>
      <c r="CSP46" s="9"/>
      <c r="CSQ46" s="9"/>
      <c r="CSR46" s="9"/>
      <c r="CSS46" s="9"/>
      <c r="CST46" s="9"/>
      <c r="CSU46" s="9"/>
      <c r="CSV46" s="9"/>
      <c r="CSW46" s="9"/>
      <c r="CSX46" s="9"/>
      <c r="CSY46" s="9"/>
      <c r="CSZ46" s="9"/>
      <c r="CTA46" s="9"/>
      <c r="CTB46" s="9"/>
      <c r="CTC46" s="9"/>
      <c r="CTD46" s="9"/>
      <c r="CTE46" s="9"/>
      <c r="CTF46" s="9"/>
      <c r="CTG46" s="9"/>
      <c r="CTH46" s="9"/>
      <c r="CTI46" s="9"/>
      <c r="CTJ46" s="9"/>
      <c r="CTK46" s="9"/>
      <c r="CTL46" s="9"/>
      <c r="CTM46" s="9"/>
      <c r="CTN46" s="9"/>
      <c r="CTO46" s="9"/>
      <c r="CTP46" s="9"/>
      <c r="CTQ46" s="9"/>
      <c r="CTR46" s="9"/>
      <c r="CTS46" s="9"/>
      <c r="CTT46" s="9"/>
      <c r="CTU46" s="9"/>
      <c r="CTV46" s="9"/>
      <c r="CTW46" s="9"/>
      <c r="CTX46" s="9"/>
      <c r="CTY46" s="9"/>
      <c r="CTZ46" s="9"/>
      <c r="CUA46" s="9"/>
      <c r="CUB46" s="9"/>
      <c r="CUC46" s="9"/>
      <c r="CUD46" s="9"/>
      <c r="CUE46" s="9"/>
      <c r="CUF46" s="9"/>
      <c r="CUG46" s="9"/>
      <c r="CUH46" s="9"/>
      <c r="CUI46" s="9"/>
      <c r="CUJ46" s="9"/>
      <c r="CUK46" s="9"/>
      <c r="CUL46" s="9"/>
      <c r="CUM46" s="9"/>
      <c r="CUN46" s="9"/>
      <c r="CUO46" s="9"/>
      <c r="CUP46" s="9"/>
      <c r="CUQ46" s="9"/>
      <c r="CUR46" s="9"/>
      <c r="CUS46" s="9"/>
      <c r="CUT46" s="9"/>
    </row>
    <row r="47" spans="1:2594" s="9" customFormat="1" ht="15" customHeight="1" x14ac:dyDescent="0.15">
      <c r="A47" s="195" t="s">
        <v>126</v>
      </c>
      <c r="B47" s="50" t="s">
        <v>127</v>
      </c>
      <c r="C47" s="239" t="s">
        <v>79</v>
      </c>
      <c r="D47" s="28"/>
      <c r="E47" s="28"/>
      <c r="F47" s="28"/>
      <c r="G47" s="28"/>
      <c r="H47" s="28"/>
      <c r="I47" s="28"/>
      <c r="J47" s="28"/>
      <c r="K47" s="267"/>
      <c r="L47" s="115"/>
      <c r="M47" s="115"/>
      <c r="N47" s="318" t="str">
        <f t="shared" si="11"/>
        <v>9.1</v>
      </c>
      <c r="O47" s="19" t="str">
        <f t="shared" si="12"/>
        <v>МЕХАНИЧЕСКАЯ ДРЕВЕСНАЯ МАССА И ПОЛУЦЕЛЛЮЛОЗА</v>
      </c>
      <c r="P47" s="239" t="s">
        <v>79</v>
      </c>
      <c r="Q47" s="88"/>
      <c r="R47" s="88"/>
      <c r="S47" s="88"/>
      <c r="T47" s="88"/>
      <c r="U47" s="88"/>
      <c r="V47" s="88"/>
      <c r="W47" s="88"/>
      <c r="X47" s="89"/>
      <c r="Y47" s="115"/>
      <c r="Z47" s="151" t="str">
        <f t="shared" si="4"/>
        <v>9.1</v>
      </c>
      <c r="AA47" s="19" t="str">
        <f t="shared" si="4"/>
        <v>МЕХАНИЧЕСКАЯ ДРЕВЕСНАЯ МАССА И ПОЛУЦЕЛЛЮЛОЗА</v>
      </c>
      <c r="AB47" s="239" t="s">
        <v>184</v>
      </c>
      <c r="AC47" s="149">
        <f>IF(ISNUMBER('CB1-Производство'!D59+D47-H47),'CB1-Производство'!D59+D47-H47,IF(ISNUMBER(H47-D47),"NT " &amp; H47-D47,"…"))</f>
        <v>2351</v>
      </c>
      <c r="AD47" s="144">
        <f>IF(ISNUMBER('CB1-Производство'!E59+F47-J47),'CB1-Производство'!E59+F47-J47,IF(ISNUMBER(J47-F47),"NT " &amp; J47-F47,"…"))</f>
        <v>2399</v>
      </c>
    </row>
    <row r="48" spans="1:2594" s="9" customFormat="1" ht="15" customHeight="1" x14ac:dyDescent="0.15">
      <c r="A48" s="195" t="s">
        <v>128</v>
      </c>
      <c r="B48" s="39" t="s">
        <v>129</v>
      </c>
      <c r="C48" s="240" t="s">
        <v>79</v>
      </c>
      <c r="D48" s="27"/>
      <c r="E48" s="27"/>
      <c r="F48" s="27"/>
      <c r="G48" s="27"/>
      <c r="H48" s="27"/>
      <c r="I48" s="27"/>
      <c r="J48" s="27"/>
      <c r="K48" s="266"/>
      <c r="L48" s="115"/>
      <c r="M48" s="115"/>
      <c r="N48" s="318" t="str">
        <f t="shared" si="11"/>
        <v>9.2</v>
      </c>
      <c r="O48" s="19" t="str">
        <f t="shared" si="12"/>
        <v>ЦЕЛЛЮЛОЗА</v>
      </c>
      <c r="P48" s="240" t="s">
        <v>79</v>
      </c>
      <c r="Q48" s="114">
        <f>D48-(D49+D51)</f>
        <v>0</v>
      </c>
      <c r="R48" s="110">
        <f t="shared" ref="R48:X48" si="32">E48-(E49+E51)</f>
        <v>0</v>
      </c>
      <c r="S48" s="110">
        <f t="shared" si="32"/>
        <v>0</v>
      </c>
      <c r="T48" s="110">
        <f t="shared" si="32"/>
        <v>0</v>
      </c>
      <c r="U48" s="110">
        <f t="shared" si="32"/>
        <v>0</v>
      </c>
      <c r="V48" s="110">
        <f t="shared" si="32"/>
        <v>0</v>
      </c>
      <c r="W48" s="110">
        <f t="shared" si="32"/>
        <v>0</v>
      </c>
      <c r="X48" s="226">
        <f t="shared" si="32"/>
        <v>0</v>
      </c>
      <c r="Y48" s="124"/>
      <c r="Z48" s="151" t="str">
        <f t="shared" si="4"/>
        <v>9.2</v>
      </c>
      <c r="AA48" s="19" t="str">
        <f t="shared" si="4"/>
        <v>ЦЕЛЛЮЛОЗА</v>
      </c>
      <c r="AB48" s="240" t="s">
        <v>184</v>
      </c>
      <c r="AC48" s="149">
        <f>IF(ISNUMBER('CB1-Производство'!D60+D48-H48),'CB1-Производство'!D60+D48-H48,IF(ISNUMBER(H48-D48),"NT " &amp; H48-D48,"…"))</f>
        <v>5876</v>
      </c>
      <c r="AD48" s="144">
        <f>IF(ISNUMBER('CB1-Производство'!E60+F48-J48),'CB1-Производство'!E60+F48-J48,IF(ISNUMBER(J48-F48),"NT " &amp; J48-F48,"…"))</f>
        <v>6366</v>
      </c>
    </row>
    <row r="49" spans="1:2594" s="9" customFormat="1" ht="15" customHeight="1" x14ac:dyDescent="0.15">
      <c r="A49" s="195" t="s">
        <v>130</v>
      </c>
      <c r="B49" s="41" t="s">
        <v>131</v>
      </c>
      <c r="C49" s="239" t="s">
        <v>79</v>
      </c>
      <c r="D49" s="28"/>
      <c r="E49" s="28"/>
      <c r="F49" s="28"/>
      <c r="G49" s="28"/>
      <c r="H49" s="28"/>
      <c r="I49" s="28"/>
      <c r="J49" s="28"/>
      <c r="K49" s="267"/>
      <c r="L49" s="115"/>
      <c r="M49" s="115"/>
      <c r="N49" s="318" t="str">
        <f t="shared" si="11"/>
        <v>9.2.1</v>
      </c>
      <c r="O49" s="20" t="str">
        <f t="shared" si="12"/>
        <v>СУЛЬФАТНАЯ ЦЕЛЛЮЛОЗА</v>
      </c>
      <c r="P49" s="239" t="s">
        <v>79</v>
      </c>
      <c r="Q49" s="88"/>
      <c r="R49" s="88"/>
      <c r="S49" s="88"/>
      <c r="T49" s="88"/>
      <c r="U49" s="88"/>
      <c r="V49" s="88"/>
      <c r="W49" s="88"/>
      <c r="X49" s="89"/>
      <c r="Y49" s="115"/>
      <c r="Z49" s="151" t="str">
        <f t="shared" si="4"/>
        <v>9.2.1</v>
      </c>
      <c r="AA49" s="20" t="str">
        <f t="shared" si="4"/>
        <v>СУЛЬФАТНАЯ ЦЕЛЛЮЛОЗА</v>
      </c>
      <c r="AB49" s="239" t="s">
        <v>184</v>
      </c>
      <c r="AC49" s="149">
        <f>IF(ISNUMBER('CB1-Производство'!D61+D49-H49),'CB1-Производство'!D61+D49-H49,IF(ISNUMBER(H49-D49),"NT " &amp; H49-D49,"…"))</f>
        <v>5517</v>
      </c>
      <c r="AD49" s="144">
        <f>IF(ISNUMBER('CB1-Производство'!E61+F49-J49),'CB1-Производство'!E61+F49-J49,IF(ISNUMBER(J49-F49),"NT " &amp; J49-F49,"…"))</f>
        <v>6016</v>
      </c>
    </row>
    <row r="50" spans="1:2594" s="9" customFormat="1" ht="15" customHeight="1" x14ac:dyDescent="0.15">
      <c r="A50" s="195" t="s">
        <v>132</v>
      </c>
      <c r="B50" s="42" t="s">
        <v>133</v>
      </c>
      <c r="C50" s="239" t="s">
        <v>79</v>
      </c>
      <c r="D50" s="28"/>
      <c r="E50" s="28"/>
      <c r="F50" s="28"/>
      <c r="G50" s="28"/>
      <c r="H50" s="28"/>
      <c r="I50" s="28"/>
      <c r="J50" s="28"/>
      <c r="K50" s="267"/>
      <c r="L50" s="115"/>
      <c r="M50" s="115"/>
      <c r="N50" s="318" t="str">
        <f t="shared" si="11"/>
        <v>9.2.1.1</v>
      </c>
      <c r="O50" s="21" t="str">
        <f t="shared" si="12"/>
        <v xml:space="preserve">в том числе БЕЛЕНАЯ </v>
      </c>
      <c r="P50" s="239" t="s">
        <v>79</v>
      </c>
      <c r="Q50" s="88"/>
      <c r="R50" s="88"/>
      <c r="S50" s="88"/>
      <c r="T50" s="88"/>
      <c r="U50" s="88"/>
      <c r="V50" s="88"/>
      <c r="W50" s="88"/>
      <c r="X50" s="89"/>
      <c r="Y50" s="115"/>
      <c r="Z50" s="151" t="str">
        <f t="shared" si="4"/>
        <v>9.2.1.1</v>
      </c>
      <c r="AA50" s="21" t="str">
        <f t="shared" si="4"/>
        <v xml:space="preserve">в том числе БЕЛЕНАЯ </v>
      </c>
      <c r="AB50" s="239" t="s">
        <v>184</v>
      </c>
      <c r="AC50" s="149">
        <f>IF(ISNUMBER('CB1-Производство'!D62+D50-H50),'CB1-Производство'!D62+D50-H50,IF(ISNUMBER(H50-D50),"NT " &amp; H50-D50,"…"))</f>
        <v>1700</v>
      </c>
      <c r="AD50" s="144">
        <f>IF(ISNUMBER('CB1-Производство'!E62+F50-J50),'CB1-Производство'!E62+F50-J50,IF(ISNUMBER(J50-F50),"NT " &amp; J50-F50,"…"))</f>
        <v>1700</v>
      </c>
    </row>
    <row r="51" spans="1:2594" s="9" customFormat="1" ht="15" customHeight="1" x14ac:dyDescent="0.15">
      <c r="A51" s="195" t="s">
        <v>134</v>
      </c>
      <c r="B51" s="49" t="s">
        <v>135</v>
      </c>
      <c r="C51" s="239" t="s">
        <v>79</v>
      </c>
      <c r="D51" s="28"/>
      <c r="E51" s="28"/>
      <c r="F51" s="28"/>
      <c r="G51" s="28"/>
      <c r="H51" s="28"/>
      <c r="I51" s="28"/>
      <c r="J51" s="28"/>
      <c r="K51" s="267"/>
      <c r="L51" s="115"/>
      <c r="M51" s="115"/>
      <c r="N51" s="318" t="str">
        <f t="shared" si="11"/>
        <v>9.2.2</v>
      </c>
      <c r="O51" s="20" t="str">
        <f t="shared" si="12"/>
        <v>СУЛЬФИТНАЯ ЦЕЛЛЮЛОЗА</v>
      </c>
      <c r="P51" s="239" t="s">
        <v>79</v>
      </c>
      <c r="Q51" s="88"/>
      <c r="R51" s="88"/>
      <c r="S51" s="88"/>
      <c r="T51" s="88"/>
      <c r="U51" s="88"/>
      <c r="V51" s="88"/>
      <c r="W51" s="88"/>
      <c r="X51" s="89"/>
      <c r="Y51" s="115"/>
      <c r="Z51" s="151" t="str">
        <f t="shared" si="4"/>
        <v>9.2.2</v>
      </c>
      <c r="AA51" s="20" t="str">
        <f t="shared" si="4"/>
        <v>СУЛЬФИТНАЯ ЦЕЛЛЮЛОЗА</v>
      </c>
      <c r="AB51" s="239" t="s">
        <v>184</v>
      </c>
      <c r="AC51" s="149">
        <f>IF(ISNUMBER('CB1-Производство'!D63+D51-H51),'CB1-Производство'!D63+D51-H51,IF(ISNUMBER(H51-D51),"NT " &amp; H51-D51,"…"))</f>
        <v>359</v>
      </c>
      <c r="AD51" s="144">
        <f>IF(ISNUMBER('CB1-Производство'!E63+F51-J51),'CB1-Производство'!E63+F51-J51,IF(ISNUMBER(J51-F51),"NT " &amp; J51-F51,"…"))</f>
        <v>350</v>
      </c>
    </row>
    <row r="52" spans="1:2594" s="9" customFormat="1" ht="15" customHeight="1" x14ac:dyDescent="0.15">
      <c r="A52" s="270" t="s">
        <v>136</v>
      </c>
      <c r="B52" s="39" t="s">
        <v>137</v>
      </c>
      <c r="C52" s="240" t="s">
        <v>79</v>
      </c>
      <c r="D52" s="27"/>
      <c r="E52" s="27"/>
      <c r="F52" s="27"/>
      <c r="G52" s="27"/>
      <c r="H52" s="27"/>
      <c r="I52" s="27"/>
      <c r="J52" s="27"/>
      <c r="K52" s="266"/>
      <c r="L52" s="115"/>
      <c r="M52" s="115"/>
      <c r="N52" s="318" t="str">
        <f t="shared" si="11"/>
        <v>9.3</v>
      </c>
      <c r="O52" s="19" t="str">
        <f t="shared" si="12"/>
        <v>ЦЕЛЛЮЛОЗА ДЛЯ ХИМИЧЕСКОЙ ПЕРЕРАБОТКИ</v>
      </c>
      <c r="P52" s="240" t="s">
        <v>79</v>
      </c>
      <c r="Q52" s="90"/>
      <c r="R52" s="90"/>
      <c r="S52" s="90"/>
      <c r="T52" s="90"/>
      <c r="U52" s="90"/>
      <c r="V52" s="90"/>
      <c r="W52" s="90"/>
      <c r="X52" s="91"/>
      <c r="Y52" s="115"/>
      <c r="Z52" s="150" t="str">
        <f t="shared" si="4"/>
        <v>9.3</v>
      </c>
      <c r="AA52" s="19" t="str">
        <f t="shared" si="4"/>
        <v>ЦЕЛЛЮЛОЗА ДЛЯ ХИМИЧЕСКОЙ ПЕРЕРАБОТКИ</v>
      </c>
      <c r="AB52" s="240" t="s">
        <v>184</v>
      </c>
      <c r="AC52" s="140">
        <f>IF(ISNUMBER('CB1-Производство'!D64+D52-H52),'CB1-Производство'!D64+D52-H52,IF(ISNUMBER(H52-D52),"NT " &amp; H52-D52,"…"))</f>
        <v>280</v>
      </c>
      <c r="AD52" s="144">
        <f>IF(ISNUMBER('CB1-Производство'!E64+F52-J52),'CB1-Производство'!E64+F52-J52,IF(ISNUMBER(J52-F52),"NT " &amp; J52-F52,"…"))</f>
        <v>300</v>
      </c>
    </row>
    <row r="53" spans="1:2594" s="66" customFormat="1" ht="15" customHeight="1" x14ac:dyDescent="0.15">
      <c r="A53" s="194" t="s">
        <v>138</v>
      </c>
      <c r="B53" s="178" t="s">
        <v>139</v>
      </c>
      <c r="C53" s="238" t="s">
        <v>79</v>
      </c>
      <c r="D53" s="65"/>
      <c r="E53" s="65"/>
      <c r="F53" s="65"/>
      <c r="G53" s="65"/>
      <c r="H53" s="65"/>
      <c r="I53" s="65"/>
      <c r="J53" s="65"/>
      <c r="K53" s="268"/>
      <c r="L53" s="115"/>
      <c r="M53" s="115"/>
      <c r="N53" s="316" t="str">
        <f t="shared" si="11"/>
        <v>10</v>
      </c>
      <c r="O53" s="67" t="str">
        <f t="shared" si="12"/>
        <v>ПРОЧИЕ ВИДЫ МАССЫ</v>
      </c>
      <c r="P53" s="238" t="s">
        <v>79</v>
      </c>
      <c r="Q53" s="155">
        <f>D53-(D54+D55)</f>
        <v>0</v>
      </c>
      <c r="R53" s="112">
        <f t="shared" ref="R53:X53" si="33">E53-(E54+E55)</f>
        <v>0</v>
      </c>
      <c r="S53" s="112">
        <f t="shared" si="33"/>
        <v>0</v>
      </c>
      <c r="T53" s="112">
        <f t="shared" si="33"/>
        <v>0</v>
      </c>
      <c r="U53" s="112">
        <f t="shared" si="33"/>
        <v>0</v>
      </c>
      <c r="V53" s="112">
        <f t="shared" si="33"/>
        <v>0</v>
      </c>
      <c r="W53" s="112">
        <f t="shared" si="33"/>
        <v>0</v>
      </c>
      <c r="X53" s="228">
        <f t="shared" si="33"/>
        <v>0</v>
      </c>
      <c r="Y53" s="124"/>
      <c r="Z53" s="132" t="str">
        <f t="shared" si="4"/>
        <v>10</v>
      </c>
      <c r="AA53" s="67" t="str">
        <f t="shared" si="4"/>
        <v>ПРОЧИЕ ВИДЫ МАССЫ</v>
      </c>
      <c r="AB53" s="238" t="s">
        <v>184</v>
      </c>
      <c r="AC53" s="136">
        <f>IF(ISNUMBER('CB1-Производство'!D65+D53-H53),'CB1-Производство'!D65+D53-H53,IF(ISNUMBER(H53-D53),"NT " &amp; H53-D53,"…"))</f>
        <v>200</v>
      </c>
      <c r="AD53" s="137">
        <f>IF(ISNUMBER('CB1-Производство'!E65+F53-J53),'CB1-Производство'!E65+F53-J53,IF(ISNUMBER(J53-F53),"NT " &amp; J53-F53,"…"))</f>
        <v>200</v>
      </c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9"/>
      <c r="AME53" s="9"/>
      <c r="AMF53" s="9"/>
      <c r="AMG53" s="9"/>
      <c r="AMH53" s="9"/>
      <c r="AMI53" s="9"/>
      <c r="AMJ53" s="9"/>
      <c r="AMK53" s="9"/>
      <c r="AML53" s="9"/>
      <c r="AMM53" s="9"/>
      <c r="AMN53" s="9"/>
      <c r="AMO53" s="9"/>
      <c r="AMP53" s="9"/>
      <c r="AMQ53" s="9"/>
      <c r="AMR53" s="9"/>
      <c r="AMS53" s="9"/>
      <c r="AMT53" s="9"/>
      <c r="AMU53" s="9"/>
      <c r="AMV53" s="9"/>
      <c r="AMW53" s="9"/>
      <c r="AMX53" s="9"/>
      <c r="AMY53" s="9"/>
      <c r="AMZ53" s="9"/>
      <c r="ANA53" s="9"/>
      <c r="ANB53" s="9"/>
      <c r="ANC53" s="9"/>
      <c r="AND53" s="9"/>
      <c r="ANE53" s="9"/>
      <c r="ANF53" s="9"/>
      <c r="ANG53" s="9"/>
      <c r="ANH53" s="9"/>
      <c r="ANI53" s="9"/>
      <c r="ANJ53" s="9"/>
      <c r="ANK53" s="9"/>
      <c r="ANL53" s="9"/>
      <c r="ANM53" s="9"/>
      <c r="ANN53" s="9"/>
      <c r="ANO53" s="9"/>
      <c r="ANP53" s="9"/>
      <c r="ANQ53" s="9"/>
      <c r="ANR53" s="9"/>
      <c r="ANS53" s="9"/>
      <c r="ANT53" s="9"/>
      <c r="ANU53" s="9"/>
      <c r="ANV53" s="9"/>
      <c r="ANW53" s="9"/>
      <c r="ANX53" s="9"/>
      <c r="ANY53" s="9"/>
      <c r="ANZ53" s="9"/>
      <c r="AOA53" s="9"/>
      <c r="AOB53" s="9"/>
      <c r="AOC53" s="9"/>
      <c r="AOD53" s="9"/>
      <c r="AOE53" s="9"/>
      <c r="AOF53" s="9"/>
      <c r="AOG53" s="9"/>
      <c r="AOH53" s="9"/>
      <c r="AOI53" s="9"/>
      <c r="AOJ53" s="9"/>
      <c r="AOK53" s="9"/>
      <c r="AOL53" s="9"/>
      <c r="AOM53" s="9"/>
      <c r="AON53" s="9"/>
      <c r="AOO53" s="9"/>
      <c r="AOP53" s="9"/>
      <c r="AOQ53" s="9"/>
      <c r="AOR53" s="9"/>
      <c r="AOS53" s="9"/>
      <c r="AOT53" s="9"/>
      <c r="AOU53" s="9"/>
      <c r="AOV53" s="9"/>
      <c r="AOW53" s="9"/>
      <c r="AOX53" s="9"/>
      <c r="AOY53" s="9"/>
      <c r="AOZ53" s="9"/>
      <c r="APA53" s="9"/>
      <c r="APB53" s="9"/>
      <c r="APC53" s="9"/>
      <c r="APD53" s="9"/>
      <c r="APE53" s="9"/>
      <c r="APF53" s="9"/>
      <c r="APG53" s="9"/>
      <c r="APH53" s="9"/>
      <c r="API53" s="9"/>
      <c r="APJ53" s="9"/>
      <c r="APK53" s="9"/>
      <c r="APL53" s="9"/>
      <c r="APM53" s="9"/>
      <c r="APN53" s="9"/>
      <c r="APO53" s="9"/>
      <c r="APP53" s="9"/>
      <c r="APQ53" s="9"/>
      <c r="APR53" s="9"/>
      <c r="APS53" s="9"/>
      <c r="APT53" s="9"/>
      <c r="APU53" s="9"/>
      <c r="APV53" s="9"/>
      <c r="APW53" s="9"/>
      <c r="APX53" s="9"/>
      <c r="APY53" s="9"/>
      <c r="APZ53" s="9"/>
      <c r="AQA53" s="9"/>
      <c r="AQB53" s="9"/>
      <c r="AQC53" s="9"/>
      <c r="AQD53" s="9"/>
      <c r="AQE53" s="9"/>
      <c r="AQF53" s="9"/>
      <c r="AQG53" s="9"/>
      <c r="AQH53" s="9"/>
      <c r="AQI53" s="9"/>
      <c r="AQJ53" s="9"/>
      <c r="AQK53" s="9"/>
      <c r="AQL53" s="9"/>
      <c r="AQM53" s="9"/>
      <c r="AQN53" s="9"/>
      <c r="AQO53" s="9"/>
      <c r="AQP53" s="9"/>
      <c r="AQQ53" s="9"/>
      <c r="AQR53" s="9"/>
      <c r="AQS53" s="9"/>
      <c r="AQT53" s="9"/>
      <c r="AQU53" s="9"/>
      <c r="AQV53" s="9"/>
      <c r="AQW53" s="9"/>
      <c r="AQX53" s="9"/>
      <c r="AQY53" s="9"/>
      <c r="AQZ53" s="9"/>
      <c r="ARA53" s="9"/>
      <c r="ARB53" s="9"/>
      <c r="ARC53" s="9"/>
      <c r="ARD53" s="9"/>
      <c r="ARE53" s="9"/>
      <c r="ARF53" s="9"/>
      <c r="ARG53" s="9"/>
      <c r="ARH53" s="9"/>
      <c r="ARI53" s="9"/>
      <c r="ARJ53" s="9"/>
      <c r="ARK53" s="9"/>
      <c r="ARL53" s="9"/>
      <c r="ARM53" s="9"/>
      <c r="ARN53" s="9"/>
      <c r="ARO53" s="9"/>
      <c r="ARP53" s="9"/>
      <c r="ARQ53" s="9"/>
      <c r="ARR53" s="9"/>
      <c r="ARS53" s="9"/>
      <c r="ART53" s="9"/>
      <c r="ARU53" s="9"/>
      <c r="ARV53" s="9"/>
      <c r="ARW53" s="9"/>
      <c r="ARX53" s="9"/>
      <c r="ARY53" s="9"/>
      <c r="ARZ53" s="9"/>
      <c r="ASA53" s="9"/>
      <c r="ASB53" s="9"/>
      <c r="ASC53" s="9"/>
      <c r="ASD53" s="9"/>
      <c r="ASE53" s="9"/>
      <c r="ASF53" s="9"/>
      <c r="ASG53" s="9"/>
      <c r="ASH53" s="9"/>
      <c r="ASI53" s="9"/>
      <c r="ASJ53" s="9"/>
      <c r="ASK53" s="9"/>
      <c r="ASL53" s="9"/>
      <c r="ASM53" s="9"/>
      <c r="ASN53" s="9"/>
      <c r="ASO53" s="9"/>
      <c r="ASP53" s="9"/>
      <c r="ASQ53" s="9"/>
      <c r="ASR53" s="9"/>
      <c r="ASS53" s="9"/>
      <c r="AST53" s="9"/>
      <c r="ASU53" s="9"/>
      <c r="ASV53" s="9"/>
      <c r="ASW53" s="9"/>
      <c r="ASX53" s="9"/>
      <c r="ASY53" s="9"/>
      <c r="ASZ53" s="9"/>
      <c r="ATA53" s="9"/>
      <c r="ATB53" s="9"/>
      <c r="ATC53" s="9"/>
      <c r="ATD53" s="9"/>
      <c r="ATE53" s="9"/>
      <c r="ATF53" s="9"/>
      <c r="ATG53" s="9"/>
      <c r="ATH53" s="9"/>
      <c r="ATI53" s="9"/>
      <c r="ATJ53" s="9"/>
      <c r="ATK53" s="9"/>
      <c r="ATL53" s="9"/>
      <c r="ATM53" s="9"/>
      <c r="ATN53" s="9"/>
      <c r="ATO53" s="9"/>
      <c r="ATP53" s="9"/>
      <c r="ATQ53" s="9"/>
      <c r="ATR53" s="9"/>
      <c r="ATS53" s="9"/>
      <c r="ATT53" s="9"/>
      <c r="ATU53" s="9"/>
      <c r="ATV53" s="9"/>
      <c r="ATW53" s="9"/>
      <c r="ATX53" s="9"/>
      <c r="ATY53" s="9"/>
      <c r="ATZ53" s="9"/>
      <c r="AUA53" s="9"/>
      <c r="AUB53" s="9"/>
      <c r="AUC53" s="9"/>
      <c r="AUD53" s="9"/>
      <c r="AUE53" s="9"/>
      <c r="AUF53" s="9"/>
      <c r="AUG53" s="9"/>
      <c r="AUH53" s="9"/>
      <c r="AUI53" s="9"/>
      <c r="AUJ53" s="9"/>
      <c r="AUK53" s="9"/>
      <c r="AUL53" s="9"/>
      <c r="AUM53" s="9"/>
      <c r="AUN53" s="9"/>
      <c r="AUO53" s="9"/>
      <c r="AUP53" s="9"/>
      <c r="AUQ53" s="9"/>
      <c r="AUR53" s="9"/>
      <c r="AUS53" s="9"/>
      <c r="AUT53" s="9"/>
      <c r="AUU53" s="9"/>
      <c r="AUV53" s="9"/>
      <c r="AUW53" s="9"/>
      <c r="AUX53" s="9"/>
      <c r="AUY53" s="9"/>
      <c r="AUZ53" s="9"/>
      <c r="AVA53" s="9"/>
      <c r="AVB53" s="9"/>
      <c r="AVC53" s="9"/>
      <c r="AVD53" s="9"/>
      <c r="AVE53" s="9"/>
      <c r="AVF53" s="9"/>
      <c r="AVG53" s="9"/>
      <c r="AVH53" s="9"/>
      <c r="AVI53" s="9"/>
      <c r="AVJ53" s="9"/>
      <c r="AVK53" s="9"/>
      <c r="AVL53" s="9"/>
      <c r="AVM53" s="9"/>
      <c r="AVN53" s="9"/>
      <c r="AVO53" s="9"/>
      <c r="AVP53" s="9"/>
      <c r="AVQ53" s="9"/>
      <c r="AVR53" s="9"/>
      <c r="AVS53" s="9"/>
      <c r="AVT53" s="9"/>
      <c r="AVU53" s="9"/>
      <c r="AVV53" s="9"/>
      <c r="AVW53" s="9"/>
      <c r="AVX53" s="9"/>
      <c r="AVY53" s="9"/>
      <c r="AVZ53" s="9"/>
      <c r="AWA53" s="9"/>
      <c r="AWB53" s="9"/>
      <c r="AWC53" s="9"/>
      <c r="AWD53" s="9"/>
      <c r="AWE53" s="9"/>
      <c r="AWF53" s="9"/>
      <c r="AWG53" s="9"/>
      <c r="AWH53" s="9"/>
      <c r="AWI53" s="9"/>
      <c r="AWJ53" s="9"/>
      <c r="AWK53" s="9"/>
      <c r="AWL53" s="9"/>
      <c r="AWM53" s="9"/>
      <c r="AWN53" s="9"/>
      <c r="AWO53" s="9"/>
      <c r="AWP53" s="9"/>
      <c r="AWQ53" s="9"/>
      <c r="AWR53" s="9"/>
      <c r="AWS53" s="9"/>
      <c r="AWT53" s="9"/>
      <c r="AWU53" s="9"/>
      <c r="AWV53" s="9"/>
      <c r="AWW53" s="9"/>
      <c r="AWX53" s="9"/>
      <c r="AWY53" s="9"/>
      <c r="AWZ53" s="9"/>
      <c r="AXA53" s="9"/>
      <c r="AXB53" s="9"/>
      <c r="AXC53" s="9"/>
      <c r="AXD53" s="9"/>
      <c r="AXE53" s="9"/>
      <c r="AXF53" s="9"/>
      <c r="AXG53" s="9"/>
      <c r="AXH53" s="9"/>
      <c r="AXI53" s="9"/>
      <c r="AXJ53" s="9"/>
      <c r="AXK53" s="9"/>
      <c r="AXL53" s="9"/>
      <c r="AXM53" s="9"/>
      <c r="AXN53" s="9"/>
      <c r="AXO53" s="9"/>
      <c r="AXP53" s="9"/>
      <c r="AXQ53" s="9"/>
      <c r="AXR53" s="9"/>
      <c r="AXS53" s="9"/>
      <c r="AXT53" s="9"/>
      <c r="AXU53" s="9"/>
      <c r="AXV53" s="9"/>
      <c r="AXW53" s="9"/>
      <c r="AXX53" s="9"/>
      <c r="AXY53" s="9"/>
      <c r="AXZ53" s="9"/>
      <c r="AYA53" s="9"/>
      <c r="AYB53" s="9"/>
      <c r="AYC53" s="9"/>
      <c r="AYD53" s="9"/>
      <c r="AYE53" s="9"/>
      <c r="AYF53" s="9"/>
      <c r="AYG53" s="9"/>
      <c r="AYH53" s="9"/>
      <c r="AYI53" s="9"/>
      <c r="AYJ53" s="9"/>
      <c r="AYK53" s="9"/>
      <c r="AYL53" s="9"/>
      <c r="AYM53" s="9"/>
      <c r="AYN53" s="9"/>
      <c r="AYO53" s="9"/>
      <c r="AYP53" s="9"/>
      <c r="AYQ53" s="9"/>
      <c r="AYR53" s="9"/>
      <c r="AYS53" s="9"/>
      <c r="AYT53" s="9"/>
      <c r="AYU53" s="9"/>
      <c r="AYV53" s="9"/>
      <c r="AYW53" s="9"/>
      <c r="AYX53" s="9"/>
      <c r="AYY53" s="9"/>
      <c r="AYZ53" s="9"/>
      <c r="AZA53" s="9"/>
      <c r="AZB53" s="9"/>
      <c r="AZC53" s="9"/>
      <c r="AZD53" s="9"/>
      <c r="AZE53" s="9"/>
      <c r="AZF53" s="9"/>
      <c r="AZG53" s="9"/>
      <c r="AZH53" s="9"/>
      <c r="AZI53" s="9"/>
      <c r="AZJ53" s="9"/>
      <c r="AZK53" s="9"/>
      <c r="AZL53" s="9"/>
      <c r="AZM53" s="9"/>
      <c r="AZN53" s="9"/>
      <c r="AZO53" s="9"/>
      <c r="AZP53" s="9"/>
      <c r="AZQ53" s="9"/>
      <c r="AZR53" s="9"/>
      <c r="AZS53" s="9"/>
      <c r="AZT53" s="9"/>
      <c r="AZU53" s="9"/>
      <c r="AZV53" s="9"/>
      <c r="AZW53" s="9"/>
      <c r="AZX53" s="9"/>
      <c r="AZY53" s="9"/>
      <c r="AZZ53" s="9"/>
      <c r="BAA53" s="9"/>
      <c r="BAB53" s="9"/>
      <c r="BAC53" s="9"/>
      <c r="BAD53" s="9"/>
      <c r="BAE53" s="9"/>
      <c r="BAF53" s="9"/>
      <c r="BAG53" s="9"/>
      <c r="BAH53" s="9"/>
      <c r="BAI53" s="9"/>
      <c r="BAJ53" s="9"/>
      <c r="BAK53" s="9"/>
      <c r="BAL53" s="9"/>
      <c r="BAM53" s="9"/>
      <c r="BAN53" s="9"/>
      <c r="BAO53" s="9"/>
      <c r="BAP53" s="9"/>
      <c r="BAQ53" s="9"/>
      <c r="BAR53" s="9"/>
      <c r="BAS53" s="9"/>
      <c r="BAT53" s="9"/>
      <c r="BAU53" s="9"/>
      <c r="BAV53" s="9"/>
      <c r="BAW53" s="9"/>
      <c r="BAX53" s="9"/>
      <c r="BAY53" s="9"/>
      <c r="BAZ53" s="9"/>
      <c r="BBA53" s="9"/>
      <c r="BBB53" s="9"/>
      <c r="BBC53" s="9"/>
      <c r="BBD53" s="9"/>
      <c r="BBE53" s="9"/>
      <c r="BBF53" s="9"/>
      <c r="BBG53" s="9"/>
      <c r="BBH53" s="9"/>
      <c r="BBI53" s="9"/>
      <c r="BBJ53" s="9"/>
      <c r="BBK53" s="9"/>
      <c r="BBL53" s="9"/>
      <c r="BBM53" s="9"/>
      <c r="BBN53" s="9"/>
      <c r="BBO53" s="9"/>
      <c r="BBP53" s="9"/>
      <c r="BBQ53" s="9"/>
      <c r="BBR53" s="9"/>
      <c r="BBS53" s="9"/>
      <c r="BBT53" s="9"/>
      <c r="BBU53" s="9"/>
      <c r="BBV53" s="9"/>
      <c r="BBW53" s="9"/>
      <c r="BBX53" s="9"/>
      <c r="BBY53" s="9"/>
      <c r="BBZ53" s="9"/>
      <c r="BCA53" s="9"/>
      <c r="BCB53" s="9"/>
      <c r="BCC53" s="9"/>
      <c r="BCD53" s="9"/>
      <c r="BCE53" s="9"/>
      <c r="BCF53" s="9"/>
      <c r="BCG53" s="9"/>
      <c r="BCH53" s="9"/>
      <c r="BCI53" s="9"/>
      <c r="BCJ53" s="9"/>
      <c r="BCK53" s="9"/>
      <c r="BCL53" s="9"/>
      <c r="BCM53" s="9"/>
      <c r="BCN53" s="9"/>
      <c r="BCO53" s="9"/>
      <c r="BCP53" s="9"/>
      <c r="BCQ53" s="9"/>
      <c r="BCR53" s="9"/>
      <c r="BCS53" s="9"/>
      <c r="BCT53" s="9"/>
      <c r="BCU53" s="9"/>
      <c r="BCV53" s="9"/>
      <c r="BCW53" s="9"/>
      <c r="BCX53" s="9"/>
      <c r="BCY53" s="9"/>
      <c r="BCZ53" s="9"/>
      <c r="BDA53" s="9"/>
      <c r="BDB53" s="9"/>
      <c r="BDC53" s="9"/>
      <c r="BDD53" s="9"/>
      <c r="BDE53" s="9"/>
      <c r="BDF53" s="9"/>
      <c r="BDG53" s="9"/>
      <c r="BDH53" s="9"/>
      <c r="BDI53" s="9"/>
      <c r="BDJ53" s="9"/>
      <c r="BDK53" s="9"/>
      <c r="BDL53" s="9"/>
      <c r="BDM53" s="9"/>
      <c r="BDN53" s="9"/>
      <c r="BDO53" s="9"/>
      <c r="BDP53" s="9"/>
      <c r="BDQ53" s="9"/>
      <c r="BDR53" s="9"/>
      <c r="BDS53" s="9"/>
      <c r="BDT53" s="9"/>
      <c r="BDU53" s="9"/>
      <c r="BDV53" s="9"/>
      <c r="BDW53" s="9"/>
      <c r="BDX53" s="9"/>
      <c r="BDY53" s="9"/>
      <c r="BDZ53" s="9"/>
      <c r="BEA53" s="9"/>
      <c r="BEB53" s="9"/>
      <c r="BEC53" s="9"/>
      <c r="BED53" s="9"/>
      <c r="BEE53" s="9"/>
      <c r="BEF53" s="9"/>
      <c r="BEG53" s="9"/>
      <c r="BEH53" s="9"/>
      <c r="BEI53" s="9"/>
      <c r="BEJ53" s="9"/>
      <c r="BEK53" s="9"/>
      <c r="BEL53" s="9"/>
      <c r="BEM53" s="9"/>
      <c r="BEN53" s="9"/>
      <c r="BEO53" s="9"/>
      <c r="BEP53" s="9"/>
      <c r="BEQ53" s="9"/>
      <c r="BER53" s="9"/>
      <c r="BES53" s="9"/>
      <c r="BET53" s="9"/>
      <c r="BEU53" s="9"/>
      <c r="BEV53" s="9"/>
      <c r="BEW53" s="9"/>
      <c r="BEX53" s="9"/>
      <c r="BEY53" s="9"/>
      <c r="BEZ53" s="9"/>
      <c r="BFA53" s="9"/>
      <c r="BFB53" s="9"/>
      <c r="BFC53" s="9"/>
      <c r="BFD53" s="9"/>
      <c r="BFE53" s="9"/>
      <c r="BFF53" s="9"/>
      <c r="BFG53" s="9"/>
      <c r="BFH53" s="9"/>
      <c r="BFI53" s="9"/>
      <c r="BFJ53" s="9"/>
      <c r="BFK53" s="9"/>
      <c r="BFL53" s="9"/>
      <c r="BFM53" s="9"/>
      <c r="BFN53" s="9"/>
      <c r="BFO53" s="9"/>
      <c r="BFP53" s="9"/>
      <c r="BFQ53" s="9"/>
      <c r="BFR53" s="9"/>
      <c r="BFS53" s="9"/>
      <c r="BFT53" s="9"/>
      <c r="BFU53" s="9"/>
      <c r="BFV53" s="9"/>
      <c r="BFW53" s="9"/>
      <c r="BFX53" s="9"/>
      <c r="BFY53" s="9"/>
      <c r="BFZ53" s="9"/>
      <c r="BGA53" s="9"/>
      <c r="BGB53" s="9"/>
      <c r="BGC53" s="9"/>
      <c r="BGD53" s="9"/>
      <c r="BGE53" s="9"/>
      <c r="BGF53" s="9"/>
      <c r="BGG53" s="9"/>
      <c r="BGH53" s="9"/>
      <c r="BGI53" s="9"/>
      <c r="BGJ53" s="9"/>
      <c r="BGK53" s="9"/>
      <c r="BGL53" s="9"/>
      <c r="BGM53" s="9"/>
      <c r="BGN53" s="9"/>
      <c r="BGO53" s="9"/>
      <c r="BGP53" s="9"/>
      <c r="BGQ53" s="9"/>
      <c r="BGR53" s="9"/>
      <c r="BGS53" s="9"/>
      <c r="BGT53" s="9"/>
      <c r="BGU53" s="9"/>
      <c r="BGV53" s="9"/>
      <c r="BGW53" s="9"/>
      <c r="BGX53" s="9"/>
      <c r="BGY53" s="9"/>
      <c r="BGZ53" s="9"/>
      <c r="BHA53" s="9"/>
      <c r="BHB53" s="9"/>
      <c r="BHC53" s="9"/>
      <c r="BHD53" s="9"/>
      <c r="BHE53" s="9"/>
      <c r="BHF53" s="9"/>
      <c r="BHG53" s="9"/>
      <c r="BHH53" s="9"/>
      <c r="BHI53" s="9"/>
      <c r="BHJ53" s="9"/>
      <c r="BHK53" s="9"/>
      <c r="BHL53" s="9"/>
      <c r="BHM53" s="9"/>
      <c r="BHN53" s="9"/>
      <c r="BHO53" s="9"/>
      <c r="BHP53" s="9"/>
      <c r="BHQ53" s="9"/>
      <c r="BHR53" s="9"/>
      <c r="BHS53" s="9"/>
      <c r="BHT53" s="9"/>
      <c r="BHU53" s="9"/>
      <c r="BHV53" s="9"/>
      <c r="BHW53" s="9"/>
      <c r="BHX53" s="9"/>
      <c r="BHY53" s="9"/>
      <c r="BHZ53" s="9"/>
      <c r="BIA53" s="9"/>
      <c r="BIB53" s="9"/>
      <c r="BIC53" s="9"/>
      <c r="BID53" s="9"/>
      <c r="BIE53" s="9"/>
      <c r="BIF53" s="9"/>
      <c r="BIG53" s="9"/>
      <c r="BIH53" s="9"/>
      <c r="BII53" s="9"/>
      <c r="BIJ53" s="9"/>
      <c r="BIK53" s="9"/>
      <c r="BIL53" s="9"/>
      <c r="BIM53" s="9"/>
      <c r="BIN53" s="9"/>
      <c r="BIO53" s="9"/>
      <c r="BIP53" s="9"/>
      <c r="BIQ53" s="9"/>
      <c r="BIR53" s="9"/>
      <c r="BIS53" s="9"/>
      <c r="BIT53" s="9"/>
      <c r="BIU53" s="9"/>
      <c r="BIV53" s="9"/>
      <c r="BIW53" s="9"/>
      <c r="BIX53" s="9"/>
      <c r="BIY53" s="9"/>
      <c r="BIZ53" s="9"/>
      <c r="BJA53" s="9"/>
      <c r="BJB53" s="9"/>
      <c r="BJC53" s="9"/>
      <c r="BJD53" s="9"/>
      <c r="BJE53" s="9"/>
      <c r="BJF53" s="9"/>
      <c r="BJG53" s="9"/>
      <c r="BJH53" s="9"/>
      <c r="BJI53" s="9"/>
      <c r="BJJ53" s="9"/>
      <c r="BJK53" s="9"/>
      <c r="BJL53" s="9"/>
      <c r="BJM53" s="9"/>
      <c r="BJN53" s="9"/>
      <c r="BJO53" s="9"/>
      <c r="BJP53" s="9"/>
      <c r="BJQ53" s="9"/>
      <c r="BJR53" s="9"/>
      <c r="BJS53" s="9"/>
      <c r="BJT53" s="9"/>
      <c r="BJU53" s="9"/>
      <c r="BJV53" s="9"/>
      <c r="BJW53" s="9"/>
      <c r="BJX53" s="9"/>
      <c r="BJY53" s="9"/>
      <c r="BJZ53" s="9"/>
      <c r="BKA53" s="9"/>
      <c r="BKB53" s="9"/>
      <c r="BKC53" s="9"/>
      <c r="BKD53" s="9"/>
      <c r="BKE53" s="9"/>
      <c r="BKF53" s="9"/>
      <c r="BKG53" s="9"/>
      <c r="BKH53" s="9"/>
      <c r="BKI53" s="9"/>
      <c r="BKJ53" s="9"/>
      <c r="BKK53" s="9"/>
      <c r="BKL53" s="9"/>
      <c r="BKM53" s="9"/>
      <c r="BKN53" s="9"/>
      <c r="BKO53" s="9"/>
      <c r="BKP53" s="9"/>
      <c r="BKQ53" s="9"/>
      <c r="BKR53" s="9"/>
      <c r="BKS53" s="9"/>
      <c r="BKT53" s="9"/>
      <c r="BKU53" s="9"/>
      <c r="BKV53" s="9"/>
      <c r="BKW53" s="9"/>
      <c r="BKX53" s="9"/>
      <c r="BKY53" s="9"/>
      <c r="BKZ53" s="9"/>
      <c r="BLA53" s="9"/>
      <c r="BLB53" s="9"/>
      <c r="BLC53" s="9"/>
      <c r="BLD53" s="9"/>
      <c r="BLE53" s="9"/>
      <c r="BLF53" s="9"/>
      <c r="BLG53" s="9"/>
      <c r="BLH53" s="9"/>
      <c r="BLI53" s="9"/>
      <c r="BLJ53" s="9"/>
      <c r="BLK53" s="9"/>
      <c r="BLL53" s="9"/>
      <c r="BLM53" s="9"/>
      <c r="BLN53" s="9"/>
      <c r="BLO53" s="9"/>
      <c r="BLP53" s="9"/>
      <c r="BLQ53" s="9"/>
      <c r="BLR53" s="9"/>
      <c r="BLS53" s="9"/>
      <c r="BLT53" s="9"/>
      <c r="BLU53" s="9"/>
      <c r="BLV53" s="9"/>
      <c r="BLW53" s="9"/>
      <c r="BLX53" s="9"/>
      <c r="BLY53" s="9"/>
      <c r="BLZ53" s="9"/>
      <c r="BMA53" s="9"/>
      <c r="BMB53" s="9"/>
      <c r="BMC53" s="9"/>
      <c r="BMD53" s="9"/>
      <c r="BME53" s="9"/>
      <c r="BMF53" s="9"/>
      <c r="BMG53" s="9"/>
      <c r="BMH53" s="9"/>
      <c r="BMI53" s="9"/>
      <c r="BMJ53" s="9"/>
      <c r="BMK53" s="9"/>
      <c r="BML53" s="9"/>
      <c r="BMM53" s="9"/>
      <c r="BMN53" s="9"/>
      <c r="BMO53" s="9"/>
      <c r="BMP53" s="9"/>
      <c r="BMQ53" s="9"/>
      <c r="BMR53" s="9"/>
      <c r="BMS53" s="9"/>
      <c r="BMT53" s="9"/>
      <c r="BMU53" s="9"/>
      <c r="BMV53" s="9"/>
      <c r="BMW53" s="9"/>
      <c r="BMX53" s="9"/>
      <c r="BMY53" s="9"/>
      <c r="BMZ53" s="9"/>
      <c r="BNA53" s="9"/>
      <c r="BNB53" s="9"/>
      <c r="BNC53" s="9"/>
      <c r="BND53" s="9"/>
      <c r="BNE53" s="9"/>
      <c r="BNF53" s="9"/>
      <c r="BNG53" s="9"/>
      <c r="BNH53" s="9"/>
      <c r="BNI53" s="9"/>
      <c r="BNJ53" s="9"/>
      <c r="BNK53" s="9"/>
      <c r="BNL53" s="9"/>
      <c r="BNM53" s="9"/>
      <c r="BNN53" s="9"/>
      <c r="BNO53" s="9"/>
      <c r="BNP53" s="9"/>
      <c r="BNQ53" s="9"/>
      <c r="BNR53" s="9"/>
      <c r="BNS53" s="9"/>
      <c r="BNT53" s="9"/>
      <c r="BNU53" s="9"/>
      <c r="BNV53" s="9"/>
      <c r="BNW53" s="9"/>
      <c r="BNX53" s="9"/>
      <c r="BNY53" s="9"/>
      <c r="BNZ53" s="9"/>
      <c r="BOA53" s="9"/>
      <c r="BOB53" s="9"/>
      <c r="BOC53" s="9"/>
      <c r="BOD53" s="9"/>
      <c r="BOE53" s="9"/>
      <c r="BOF53" s="9"/>
      <c r="BOG53" s="9"/>
      <c r="BOH53" s="9"/>
      <c r="BOI53" s="9"/>
      <c r="BOJ53" s="9"/>
      <c r="BOK53" s="9"/>
      <c r="BOL53" s="9"/>
      <c r="BOM53" s="9"/>
      <c r="BON53" s="9"/>
      <c r="BOO53" s="9"/>
      <c r="BOP53" s="9"/>
      <c r="BOQ53" s="9"/>
      <c r="BOR53" s="9"/>
      <c r="BOS53" s="9"/>
      <c r="BOT53" s="9"/>
      <c r="BOU53" s="9"/>
      <c r="BOV53" s="9"/>
      <c r="BOW53" s="9"/>
      <c r="BOX53" s="9"/>
      <c r="BOY53" s="9"/>
      <c r="BOZ53" s="9"/>
      <c r="BPA53" s="9"/>
      <c r="BPB53" s="9"/>
      <c r="BPC53" s="9"/>
      <c r="BPD53" s="9"/>
      <c r="BPE53" s="9"/>
      <c r="BPF53" s="9"/>
      <c r="BPG53" s="9"/>
      <c r="BPH53" s="9"/>
      <c r="BPI53" s="9"/>
      <c r="BPJ53" s="9"/>
      <c r="BPK53" s="9"/>
      <c r="BPL53" s="9"/>
      <c r="BPM53" s="9"/>
      <c r="BPN53" s="9"/>
      <c r="BPO53" s="9"/>
      <c r="BPP53" s="9"/>
      <c r="BPQ53" s="9"/>
      <c r="BPR53" s="9"/>
      <c r="BPS53" s="9"/>
      <c r="BPT53" s="9"/>
      <c r="BPU53" s="9"/>
      <c r="BPV53" s="9"/>
      <c r="BPW53" s="9"/>
      <c r="BPX53" s="9"/>
      <c r="BPY53" s="9"/>
      <c r="BPZ53" s="9"/>
      <c r="BQA53" s="9"/>
      <c r="BQB53" s="9"/>
      <c r="BQC53" s="9"/>
      <c r="BQD53" s="9"/>
      <c r="BQE53" s="9"/>
      <c r="BQF53" s="9"/>
      <c r="BQG53" s="9"/>
      <c r="BQH53" s="9"/>
      <c r="BQI53" s="9"/>
      <c r="BQJ53" s="9"/>
      <c r="BQK53" s="9"/>
      <c r="BQL53" s="9"/>
      <c r="BQM53" s="9"/>
      <c r="BQN53" s="9"/>
      <c r="BQO53" s="9"/>
      <c r="BQP53" s="9"/>
      <c r="BQQ53" s="9"/>
      <c r="BQR53" s="9"/>
      <c r="BQS53" s="9"/>
      <c r="BQT53" s="9"/>
      <c r="BQU53" s="9"/>
      <c r="BQV53" s="9"/>
      <c r="BQW53" s="9"/>
      <c r="BQX53" s="9"/>
      <c r="BQY53" s="9"/>
      <c r="BQZ53" s="9"/>
      <c r="BRA53" s="9"/>
      <c r="BRB53" s="9"/>
      <c r="BRC53" s="9"/>
      <c r="BRD53" s="9"/>
      <c r="BRE53" s="9"/>
      <c r="BRF53" s="9"/>
      <c r="BRG53" s="9"/>
      <c r="BRH53" s="9"/>
      <c r="BRI53" s="9"/>
      <c r="BRJ53" s="9"/>
      <c r="BRK53" s="9"/>
      <c r="BRL53" s="9"/>
      <c r="BRM53" s="9"/>
      <c r="BRN53" s="9"/>
      <c r="BRO53" s="9"/>
      <c r="BRP53" s="9"/>
      <c r="BRQ53" s="9"/>
      <c r="BRR53" s="9"/>
      <c r="BRS53" s="9"/>
      <c r="BRT53" s="9"/>
      <c r="BRU53" s="9"/>
      <c r="BRV53" s="9"/>
      <c r="BRW53" s="9"/>
      <c r="BRX53" s="9"/>
      <c r="BRY53" s="9"/>
      <c r="BRZ53" s="9"/>
      <c r="BSA53" s="9"/>
      <c r="BSB53" s="9"/>
      <c r="BSC53" s="9"/>
      <c r="BSD53" s="9"/>
      <c r="BSE53" s="9"/>
      <c r="BSF53" s="9"/>
      <c r="BSG53" s="9"/>
      <c r="BSH53" s="9"/>
      <c r="BSI53" s="9"/>
      <c r="BSJ53" s="9"/>
      <c r="BSK53" s="9"/>
      <c r="BSL53" s="9"/>
      <c r="BSM53" s="9"/>
      <c r="BSN53" s="9"/>
      <c r="BSO53" s="9"/>
      <c r="BSP53" s="9"/>
      <c r="BSQ53" s="9"/>
      <c r="BSR53" s="9"/>
      <c r="BSS53" s="9"/>
      <c r="BST53" s="9"/>
      <c r="BSU53" s="9"/>
      <c r="BSV53" s="9"/>
      <c r="BSW53" s="9"/>
      <c r="BSX53" s="9"/>
      <c r="BSY53" s="9"/>
      <c r="BSZ53" s="9"/>
      <c r="BTA53" s="9"/>
      <c r="BTB53" s="9"/>
      <c r="BTC53" s="9"/>
      <c r="BTD53" s="9"/>
      <c r="BTE53" s="9"/>
      <c r="BTF53" s="9"/>
      <c r="BTG53" s="9"/>
      <c r="BTH53" s="9"/>
      <c r="BTI53" s="9"/>
      <c r="BTJ53" s="9"/>
      <c r="BTK53" s="9"/>
      <c r="BTL53" s="9"/>
      <c r="BTM53" s="9"/>
      <c r="BTN53" s="9"/>
      <c r="BTO53" s="9"/>
      <c r="BTP53" s="9"/>
      <c r="BTQ53" s="9"/>
      <c r="BTR53" s="9"/>
      <c r="BTS53" s="9"/>
      <c r="BTT53" s="9"/>
      <c r="BTU53" s="9"/>
      <c r="BTV53" s="9"/>
      <c r="BTW53" s="9"/>
      <c r="BTX53" s="9"/>
      <c r="BTY53" s="9"/>
      <c r="BTZ53" s="9"/>
      <c r="BUA53" s="9"/>
      <c r="BUB53" s="9"/>
      <c r="BUC53" s="9"/>
      <c r="BUD53" s="9"/>
      <c r="BUE53" s="9"/>
      <c r="BUF53" s="9"/>
      <c r="BUG53" s="9"/>
      <c r="BUH53" s="9"/>
      <c r="BUI53" s="9"/>
      <c r="BUJ53" s="9"/>
      <c r="BUK53" s="9"/>
      <c r="BUL53" s="9"/>
      <c r="BUM53" s="9"/>
      <c r="BUN53" s="9"/>
      <c r="BUO53" s="9"/>
      <c r="BUP53" s="9"/>
      <c r="BUQ53" s="9"/>
      <c r="BUR53" s="9"/>
      <c r="BUS53" s="9"/>
      <c r="BUT53" s="9"/>
      <c r="BUU53" s="9"/>
      <c r="BUV53" s="9"/>
      <c r="BUW53" s="9"/>
      <c r="BUX53" s="9"/>
      <c r="BUY53" s="9"/>
      <c r="BUZ53" s="9"/>
      <c r="BVA53" s="9"/>
      <c r="BVB53" s="9"/>
      <c r="BVC53" s="9"/>
      <c r="BVD53" s="9"/>
      <c r="BVE53" s="9"/>
      <c r="BVF53" s="9"/>
      <c r="BVG53" s="9"/>
      <c r="BVH53" s="9"/>
      <c r="BVI53" s="9"/>
      <c r="BVJ53" s="9"/>
      <c r="BVK53" s="9"/>
      <c r="BVL53" s="9"/>
      <c r="BVM53" s="9"/>
      <c r="BVN53" s="9"/>
      <c r="BVO53" s="9"/>
      <c r="BVP53" s="9"/>
      <c r="BVQ53" s="9"/>
      <c r="BVR53" s="9"/>
      <c r="BVS53" s="9"/>
      <c r="BVT53" s="9"/>
      <c r="BVU53" s="9"/>
      <c r="BVV53" s="9"/>
      <c r="BVW53" s="9"/>
      <c r="BVX53" s="9"/>
      <c r="BVY53" s="9"/>
      <c r="BVZ53" s="9"/>
      <c r="BWA53" s="9"/>
      <c r="BWB53" s="9"/>
      <c r="BWC53" s="9"/>
      <c r="BWD53" s="9"/>
      <c r="BWE53" s="9"/>
      <c r="BWF53" s="9"/>
      <c r="BWG53" s="9"/>
      <c r="BWH53" s="9"/>
      <c r="BWI53" s="9"/>
      <c r="BWJ53" s="9"/>
      <c r="BWK53" s="9"/>
      <c r="BWL53" s="9"/>
      <c r="BWM53" s="9"/>
      <c r="BWN53" s="9"/>
      <c r="BWO53" s="9"/>
      <c r="BWP53" s="9"/>
      <c r="BWQ53" s="9"/>
      <c r="BWR53" s="9"/>
      <c r="BWS53" s="9"/>
      <c r="BWT53" s="9"/>
      <c r="BWU53" s="9"/>
      <c r="BWV53" s="9"/>
      <c r="BWW53" s="9"/>
      <c r="BWX53" s="9"/>
      <c r="BWY53" s="9"/>
      <c r="BWZ53" s="9"/>
      <c r="BXA53" s="9"/>
      <c r="BXB53" s="9"/>
      <c r="BXC53" s="9"/>
      <c r="BXD53" s="9"/>
      <c r="BXE53" s="9"/>
      <c r="BXF53" s="9"/>
      <c r="BXG53" s="9"/>
      <c r="BXH53" s="9"/>
      <c r="BXI53" s="9"/>
      <c r="BXJ53" s="9"/>
      <c r="BXK53" s="9"/>
      <c r="BXL53" s="9"/>
      <c r="BXM53" s="9"/>
      <c r="BXN53" s="9"/>
      <c r="BXO53" s="9"/>
      <c r="BXP53" s="9"/>
      <c r="BXQ53" s="9"/>
      <c r="BXR53" s="9"/>
      <c r="BXS53" s="9"/>
      <c r="BXT53" s="9"/>
      <c r="BXU53" s="9"/>
      <c r="BXV53" s="9"/>
      <c r="BXW53" s="9"/>
      <c r="BXX53" s="9"/>
      <c r="BXY53" s="9"/>
      <c r="BXZ53" s="9"/>
      <c r="BYA53" s="9"/>
      <c r="BYB53" s="9"/>
      <c r="BYC53" s="9"/>
      <c r="BYD53" s="9"/>
      <c r="BYE53" s="9"/>
      <c r="BYF53" s="9"/>
      <c r="BYG53" s="9"/>
      <c r="BYH53" s="9"/>
      <c r="BYI53" s="9"/>
      <c r="BYJ53" s="9"/>
      <c r="BYK53" s="9"/>
      <c r="BYL53" s="9"/>
      <c r="BYM53" s="9"/>
      <c r="BYN53" s="9"/>
      <c r="BYO53" s="9"/>
      <c r="BYP53" s="9"/>
      <c r="BYQ53" s="9"/>
      <c r="BYR53" s="9"/>
      <c r="BYS53" s="9"/>
      <c r="BYT53" s="9"/>
      <c r="BYU53" s="9"/>
      <c r="BYV53" s="9"/>
      <c r="BYW53" s="9"/>
      <c r="BYX53" s="9"/>
      <c r="BYY53" s="9"/>
      <c r="BYZ53" s="9"/>
      <c r="BZA53" s="9"/>
      <c r="BZB53" s="9"/>
      <c r="BZC53" s="9"/>
      <c r="BZD53" s="9"/>
      <c r="BZE53" s="9"/>
      <c r="BZF53" s="9"/>
      <c r="BZG53" s="9"/>
      <c r="BZH53" s="9"/>
      <c r="BZI53" s="9"/>
      <c r="BZJ53" s="9"/>
      <c r="BZK53" s="9"/>
      <c r="BZL53" s="9"/>
      <c r="BZM53" s="9"/>
      <c r="BZN53" s="9"/>
      <c r="BZO53" s="9"/>
      <c r="BZP53" s="9"/>
      <c r="BZQ53" s="9"/>
      <c r="BZR53" s="9"/>
      <c r="BZS53" s="9"/>
      <c r="BZT53" s="9"/>
      <c r="BZU53" s="9"/>
      <c r="BZV53" s="9"/>
      <c r="BZW53" s="9"/>
      <c r="BZX53" s="9"/>
      <c r="BZY53" s="9"/>
      <c r="BZZ53" s="9"/>
      <c r="CAA53" s="9"/>
      <c r="CAB53" s="9"/>
      <c r="CAC53" s="9"/>
      <c r="CAD53" s="9"/>
      <c r="CAE53" s="9"/>
      <c r="CAF53" s="9"/>
      <c r="CAG53" s="9"/>
      <c r="CAH53" s="9"/>
      <c r="CAI53" s="9"/>
      <c r="CAJ53" s="9"/>
      <c r="CAK53" s="9"/>
      <c r="CAL53" s="9"/>
      <c r="CAM53" s="9"/>
      <c r="CAN53" s="9"/>
      <c r="CAO53" s="9"/>
      <c r="CAP53" s="9"/>
      <c r="CAQ53" s="9"/>
      <c r="CAR53" s="9"/>
      <c r="CAS53" s="9"/>
      <c r="CAT53" s="9"/>
      <c r="CAU53" s="9"/>
      <c r="CAV53" s="9"/>
      <c r="CAW53" s="9"/>
      <c r="CAX53" s="9"/>
      <c r="CAY53" s="9"/>
      <c r="CAZ53" s="9"/>
      <c r="CBA53" s="9"/>
      <c r="CBB53" s="9"/>
      <c r="CBC53" s="9"/>
      <c r="CBD53" s="9"/>
      <c r="CBE53" s="9"/>
      <c r="CBF53" s="9"/>
      <c r="CBG53" s="9"/>
      <c r="CBH53" s="9"/>
      <c r="CBI53" s="9"/>
      <c r="CBJ53" s="9"/>
      <c r="CBK53" s="9"/>
      <c r="CBL53" s="9"/>
      <c r="CBM53" s="9"/>
      <c r="CBN53" s="9"/>
      <c r="CBO53" s="9"/>
      <c r="CBP53" s="9"/>
      <c r="CBQ53" s="9"/>
      <c r="CBR53" s="9"/>
      <c r="CBS53" s="9"/>
      <c r="CBT53" s="9"/>
      <c r="CBU53" s="9"/>
      <c r="CBV53" s="9"/>
      <c r="CBW53" s="9"/>
      <c r="CBX53" s="9"/>
      <c r="CBY53" s="9"/>
      <c r="CBZ53" s="9"/>
      <c r="CCA53" s="9"/>
      <c r="CCB53" s="9"/>
      <c r="CCC53" s="9"/>
      <c r="CCD53" s="9"/>
      <c r="CCE53" s="9"/>
      <c r="CCF53" s="9"/>
      <c r="CCG53" s="9"/>
      <c r="CCH53" s="9"/>
      <c r="CCI53" s="9"/>
      <c r="CCJ53" s="9"/>
      <c r="CCK53" s="9"/>
      <c r="CCL53" s="9"/>
      <c r="CCM53" s="9"/>
      <c r="CCN53" s="9"/>
      <c r="CCO53" s="9"/>
      <c r="CCP53" s="9"/>
      <c r="CCQ53" s="9"/>
      <c r="CCR53" s="9"/>
      <c r="CCS53" s="9"/>
      <c r="CCT53" s="9"/>
      <c r="CCU53" s="9"/>
      <c r="CCV53" s="9"/>
      <c r="CCW53" s="9"/>
      <c r="CCX53" s="9"/>
      <c r="CCY53" s="9"/>
      <c r="CCZ53" s="9"/>
      <c r="CDA53" s="9"/>
      <c r="CDB53" s="9"/>
      <c r="CDC53" s="9"/>
      <c r="CDD53" s="9"/>
      <c r="CDE53" s="9"/>
      <c r="CDF53" s="9"/>
      <c r="CDG53" s="9"/>
      <c r="CDH53" s="9"/>
      <c r="CDI53" s="9"/>
      <c r="CDJ53" s="9"/>
      <c r="CDK53" s="9"/>
      <c r="CDL53" s="9"/>
      <c r="CDM53" s="9"/>
      <c r="CDN53" s="9"/>
      <c r="CDO53" s="9"/>
      <c r="CDP53" s="9"/>
      <c r="CDQ53" s="9"/>
      <c r="CDR53" s="9"/>
      <c r="CDS53" s="9"/>
      <c r="CDT53" s="9"/>
      <c r="CDU53" s="9"/>
      <c r="CDV53" s="9"/>
      <c r="CDW53" s="9"/>
      <c r="CDX53" s="9"/>
      <c r="CDY53" s="9"/>
      <c r="CDZ53" s="9"/>
      <c r="CEA53" s="9"/>
      <c r="CEB53" s="9"/>
      <c r="CEC53" s="9"/>
      <c r="CED53" s="9"/>
      <c r="CEE53" s="9"/>
      <c r="CEF53" s="9"/>
      <c r="CEG53" s="9"/>
      <c r="CEH53" s="9"/>
      <c r="CEI53" s="9"/>
      <c r="CEJ53" s="9"/>
      <c r="CEK53" s="9"/>
      <c r="CEL53" s="9"/>
      <c r="CEM53" s="9"/>
      <c r="CEN53" s="9"/>
      <c r="CEO53" s="9"/>
      <c r="CEP53" s="9"/>
      <c r="CEQ53" s="9"/>
      <c r="CER53" s="9"/>
      <c r="CES53" s="9"/>
      <c r="CET53" s="9"/>
      <c r="CEU53" s="9"/>
      <c r="CEV53" s="9"/>
      <c r="CEW53" s="9"/>
      <c r="CEX53" s="9"/>
      <c r="CEY53" s="9"/>
      <c r="CEZ53" s="9"/>
      <c r="CFA53" s="9"/>
      <c r="CFB53" s="9"/>
      <c r="CFC53" s="9"/>
      <c r="CFD53" s="9"/>
      <c r="CFE53" s="9"/>
      <c r="CFF53" s="9"/>
      <c r="CFG53" s="9"/>
      <c r="CFH53" s="9"/>
      <c r="CFI53" s="9"/>
      <c r="CFJ53" s="9"/>
      <c r="CFK53" s="9"/>
      <c r="CFL53" s="9"/>
      <c r="CFM53" s="9"/>
      <c r="CFN53" s="9"/>
      <c r="CFO53" s="9"/>
      <c r="CFP53" s="9"/>
      <c r="CFQ53" s="9"/>
      <c r="CFR53" s="9"/>
      <c r="CFS53" s="9"/>
      <c r="CFT53" s="9"/>
      <c r="CFU53" s="9"/>
      <c r="CFV53" s="9"/>
      <c r="CFW53" s="9"/>
      <c r="CFX53" s="9"/>
      <c r="CFY53" s="9"/>
      <c r="CFZ53" s="9"/>
      <c r="CGA53" s="9"/>
      <c r="CGB53" s="9"/>
      <c r="CGC53" s="9"/>
      <c r="CGD53" s="9"/>
      <c r="CGE53" s="9"/>
      <c r="CGF53" s="9"/>
      <c r="CGG53" s="9"/>
      <c r="CGH53" s="9"/>
      <c r="CGI53" s="9"/>
      <c r="CGJ53" s="9"/>
      <c r="CGK53" s="9"/>
      <c r="CGL53" s="9"/>
      <c r="CGM53" s="9"/>
      <c r="CGN53" s="9"/>
      <c r="CGO53" s="9"/>
      <c r="CGP53" s="9"/>
      <c r="CGQ53" s="9"/>
      <c r="CGR53" s="9"/>
      <c r="CGS53" s="9"/>
      <c r="CGT53" s="9"/>
      <c r="CGU53" s="9"/>
      <c r="CGV53" s="9"/>
      <c r="CGW53" s="9"/>
      <c r="CGX53" s="9"/>
      <c r="CGY53" s="9"/>
      <c r="CGZ53" s="9"/>
      <c r="CHA53" s="9"/>
      <c r="CHB53" s="9"/>
      <c r="CHC53" s="9"/>
      <c r="CHD53" s="9"/>
      <c r="CHE53" s="9"/>
      <c r="CHF53" s="9"/>
      <c r="CHG53" s="9"/>
      <c r="CHH53" s="9"/>
      <c r="CHI53" s="9"/>
      <c r="CHJ53" s="9"/>
      <c r="CHK53" s="9"/>
      <c r="CHL53" s="9"/>
      <c r="CHM53" s="9"/>
      <c r="CHN53" s="9"/>
      <c r="CHO53" s="9"/>
      <c r="CHP53" s="9"/>
      <c r="CHQ53" s="9"/>
      <c r="CHR53" s="9"/>
      <c r="CHS53" s="9"/>
      <c r="CHT53" s="9"/>
      <c r="CHU53" s="9"/>
      <c r="CHV53" s="9"/>
      <c r="CHW53" s="9"/>
      <c r="CHX53" s="9"/>
      <c r="CHY53" s="9"/>
      <c r="CHZ53" s="9"/>
      <c r="CIA53" s="9"/>
      <c r="CIB53" s="9"/>
      <c r="CIC53" s="9"/>
      <c r="CID53" s="9"/>
      <c r="CIE53" s="9"/>
      <c r="CIF53" s="9"/>
      <c r="CIG53" s="9"/>
      <c r="CIH53" s="9"/>
      <c r="CII53" s="9"/>
      <c r="CIJ53" s="9"/>
      <c r="CIK53" s="9"/>
      <c r="CIL53" s="9"/>
      <c r="CIM53" s="9"/>
      <c r="CIN53" s="9"/>
      <c r="CIO53" s="9"/>
      <c r="CIP53" s="9"/>
      <c r="CIQ53" s="9"/>
      <c r="CIR53" s="9"/>
      <c r="CIS53" s="9"/>
      <c r="CIT53" s="9"/>
      <c r="CIU53" s="9"/>
      <c r="CIV53" s="9"/>
      <c r="CIW53" s="9"/>
      <c r="CIX53" s="9"/>
      <c r="CIY53" s="9"/>
      <c r="CIZ53" s="9"/>
      <c r="CJA53" s="9"/>
      <c r="CJB53" s="9"/>
      <c r="CJC53" s="9"/>
      <c r="CJD53" s="9"/>
      <c r="CJE53" s="9"/>
      <c r="CJF53" s="9"/>
      <c r="CJG53" s="9"/>
      <c r="CJH53" s="9"/>
      <c r="CJI53" s="9"/>
      <c r="CJJ53" s="9"/>
      <c r="CJK53" s="9"/>
      <c r="CJL53" s="9"/>
      <c r="CJM53" s="9"/>
      <c r="CJN53" s="9"/>
      <c r="CJO53" s="9"/>
      <c r="CJP53" s="9"/>
      <c r="CJQ53" s="9"/>
      <c r="CJR53" s="9"/>
      <c r="CJS53" s="9"/>
      <c r="CJT53" s="9"/>
      <c r="CJU53" s="9"/>
      <c r="CJV53" s="9"/>
      <c r="CJW53" s="9"/>
      <c r="CJX53" s="9"/>
      <c r="CJY53" s="9"/>
      <c r="CJZ53" s="9"/>
      <c r="CKA53" s="9"/>
      <c r="CKB53" s="9"/>
      <c r="CKC53" s="9"/>
      <c r="CKD53" s="9"/>
      <c r="CKE53" s="9"/>
      <c r="CKF53" s="9"/>
      <c r="CKG53" s="9"/>
      <c r="CKH53" s="9"/>
      <c r="CKI53" s="9"/>
      <c r="CKJ53" s="9"/>
      <c r="CKK53" s="9"/>
      <c r="CKL53" s="9"/>
      <c r="CKM53" s="9"/>
      <c r="CKN53" s="9"/>
      <c r="CKO53" s="9"/>
      <c r="CKP53" s="9"/>
      <c r="CKQ53" s="9"/>
      <c r="CKR53" s="9"/>
      <c r="CKS53" s="9"/>
      <c r="CKT53" s="9"/>
      <c r="CKU53" s="9"/>
      <c r="CKV53" s="9"/>
      <c r="CKW53" s="9"/>
      <c r="CKX53" s="9"/>
      <c r="CKY53" s="9"/>
      <c r="CKZ53" s="9"/>
      <c r="CLA53" s="9"/>
      <c r="CLB53" s="9"/>
      <c r="CLC53" s="9"/>
      <c r="CLD53" s="9"/>
      <c r="CLE53" s="9"/>
      <c r="CLF53" s="9"/>
      <c r="CLG53" s="9"/>
      <c r="CLH53" s="9"/>
      <c r="CLI53" s="9"/>
      <c r="CLJ53" s="9"/>
      <c r="CLK53" s="9"/>
      <c r="CLL53" s="9"/>
      <c r="CLM53" s="9"/>
      <c r="CLN53" s="9"/>
      <c r="CLO53" s="9"/>
      <c r="CLP53" s="9"/>
      <c r="CLQ53" s="9"/>
      <c r="CLR53" s="9"/>
      <c r="CLS53" s="9"/>
      <c r="CLT53" s="9"/>
      <c r="CLU53" s="9"/>
      <c r="CLV53" s="9"/>
      <c r="CLW53" s="9"/>
      <c r="CLX53" s="9"/>
      <c r="CLY53" s="9"/>
      <c r="CLZ53" s="9"/>
      <c r="CMA53" s="9"/>
      <c r="CMB53" s="9"/>
      <c r="CMC53" s="9"/>
      <c r="CMD53" s="9"/>
      <c r="CME53" s="9"/>
      <c r="CMF53" s="9"/>
      <c r="CMG53" s="9"/>
      <c r="CMH53" s="9"/>
      <c r="CMI53" s="9"/>
      <c r="CMJ53" s="9"/>
      <c r="CMK53" s="9"/>
      <c r="CML53" s="9"/>
      <c r="CMM53" s="9"/>
      <c r="CMN53" s="9"/>
      <c r="CMO53" s="9"/>
      <c r="CMP53" s="9"/>
      <c r="CMQ53" s="9"/>
      <c r="CMR53" s="9"/>
      <c r="CMS53" s="9"/>
      <c r="CMT53" s="9"/>
      <c r="CMU53" s="9"/>
      <c r="CMV53" s="9"/>
      <c r="CMW53" s="9"/>
      <c r="CMX53" s="9"/>
      <c r="CMY53" s="9"/>
      <c r="CMZ53" s="9"/>
      <c r="CNA53" s="9"/>
      <c r="CNB53" s="9"/>
      <c r="CNC53" s="9"/>
      <c r="CND53" s="9"/>
      <c r="CNE53" s="9"/>
      <c r="CNF53" s="9"/>
      <c r="CNG53" s="9"/>
      <c r="CNH53" s="9"/>
      <c r="CNI53" s="9"/>
      <c r="CNJ53" s="9"/>
      <c r="CNK53" s="9"/>
      <c r="CNL53" s="9"/>
      <c r="CNM53" s="9"/>
      <c r="CNN53" s="9"/>
      <c r="CNO53" s="9"/>
      <c r="CNP53" s="9"/>
      <c r="CNQ53" s="9"/>
      <c r="CNR53" s="9"/>
      <c r="CNS53" s="9"/>
      <c r="CNT53" s="9"/>
      <c r="CNU53" s="9"/>
      <c r="CNV53" s="9"/>
      <c r="CNW53" s="9"/>
      <c r="CNX53" s="9"/>
      <c r="CNY53" s="9"/>
      <c r="CNZ53" s="9"/>
      <c r="COA53" s="9"/>
      <c r="COB53" s="9"/>
      <c r="COC53" s="9"/>
      <c r="COD53" s="9"/>
      <c r="COE53" s="9"/>
      <c r="COF53" s="9"/>
      <c r="COG53" s="9"/>
      <c r="COH53" s="9"/>
      <c r="COI53" s="9"/>
      <c r="COJ53" s="9"/>
      <c r="COK53" s="9"/>
      <c r="COL53" s="9"/>
      <c r="COM53" s="9"/>
      <c r="CON53" s="9"/>
      <c r="COO53" s="9"/>
      <c r="COP53" s="9"/>
      <c r="COQ53" s="9"/>
      <c r="COR53" s="9"/>
      <c r="COS53" s="9"/>
      <c r="COT53" s="9"/>
      <c r="COU53" s="9"/>
      <c r="COV53" s="9"/>
      <c r="COW53" s="9"/>
      <c r="COX53" s="9"/>
      <c r="COY53" s="9"/>
      <c r="COZ53" s="9"/>
      <c r="CPA53" s="9"/>
      <c r="CPB53" s="9"/>
      <c r="CPC53" s="9"/>
      <c r="CPD53" s="9"/>
      <c r="CPE53" s="9"/>
      <c r="CPF53" s="9"/>
      <c r="CPG53" s="9"/>
      <c r="CPH53" s="9"/>
      <c r="CPI53" s="9"/>
      <c r="CPJ53" s="9"/>
      <c r="CPK53" s="9"/>
      <c r="CPL53" s="9"/>
      <c r="CPM53" s="9"/>
      <c r="CPN53" s="9"/>
      <c r="CPO53" s="9"/>
      <c r="CPP53" s="9"/>
      <c r="CPQ53" s="9"/>
      <c r="CPR53" s="9"/>
      <c r="CPS53" s="9"/>
      <c r="CPT53" s="9"/>
      <c r="CPU53" s="9"/>
      <c r="CPV53" s="9"/>
      <c r="CPW53" s="9"/>
      <c r="CPX53" s="9"/>
      <c r="CPY53" s="9"/>
      <c r="CPZ53" s="9"/>
      <c r="CQA53" s="9"/>
      <c r="CQB53" s="9"/>
      <c r="CQC53" s="9"/>
      <c r="CQD53" s="9"/>
      <c r="CQE53" s="9"/>
      <c r="CQF53" s="9"/>
      <c r="CQG53" s="9"/>
      <c r="CQH53" s="9"/>
      <c r="CQI53" s="9"/>
      <c r="CQJ53" s="9"/>
      <c r="CQK53" s="9"/>
      <c r="CQL53" s="9"/>
      <c r="CQM53" s="9"/>
      <c r="CQN53" s="9"/>
      <c r="CQO53" s="9"/>
      <c r="CQP53" s="9"/>
      <c r="CQQ53" s="9"/>
      <c r="CQR53" s="9"/>
      <c r="CQS53" s="9"/>
      <c r="CQT53" s="9"/>
      <c r="CQU53" s="9"/>
      <c r="CQV53" s="9"/>
      <c r="CQW53" s="9"/>
      <c r="CQX53" s="9"/>
      <c r="CQY53" s="9"/>
      <c r="CQZ53" s="9"/>
      <c r="CRA53" s="9"/>
      <c r="CRB53" s="9"/>
      <c r="CRC53" s="9"/>
      <c r="CRD53" s="9"/>
      <c r="CRE53" s="9"/>
      <c r="CRF53" s="9"/>
      <c r="CRG53" s="9"/>
      <c r="CRH53" s="9"/>
      <c r="CRI53" s="9"/>
      <c r="CRJ53" s="9"/>
      <c r="CRK53" s="9"/>
      <c r="CRL53" s="9"/>
      <c r="CRM53" s="9"/>
      <c r="CRN53" s="9"/>
      <c r="CRO53" s="9"/>
      <c r="CRP53" s="9"/>
      <c r="CRQ53" s="9"/>
      <c r="CRR53" s="9"/>
      <c r="CRS53" s="9"/>
      <c r="CRT53" s="9"/>
      <c r="CRU53" s="9"/>
      <c r="CRV53" s="9"/>
      <c r="CRW53" s="9"/>
      <c r="CRX53" s="9"/>
      <c r="CRY53" s="9"/>
      <c r="CRZ53" s="9"/>
      <c r="CSA53" s="9"/>
      <c r="CSB53" s="9"/>
      <c r="CSC53" s="9"/>
      <c r="CSD53" s="9"/>
      <c r="CSE53" s="9"/>
      <c r="CSF53" s="9"/>
      <c r="CSG53" s="9"/>
      <c r="CSH53" s="9"/>
      <c r="CSI53" s="9"/>
      <c r="CSJ53" s="9"/>
      <c r="CSK53" s="9"/>
      <c r="CSL53" s="9"/>
      <c r="CSM53" s="9"/>
      <c r="CSN53" s="9"/>
      <c r="CSO53" s="9"/>
      <c r="CSP53" s="9"/>
      <c r="CSQ53" s="9"/>
      <c r="CSR53" s="9"/>
      <c r="CSS53" s="9"/>
      <c r="CST53" s="9"/>
      <c r="CSU53" s="9"/>
      <c r="CSV53" s="9"/>
      <c r="CSW53" s="9"/>
      <c r="CSX53" s="9"/>
      <c r="CSY53" s="9"/>
      <c r="CSZ53" s="9"/>
      <c r="CTA53" s="9"/>
      <c r="CTB53" s="9"/>
      <c r="CTC53" s="9"/>
      <c r="CTD53" s="9"/>
      <c r="CTE53" s="9"/>
      <c r="CTF53" s="9"/>
      <c r="CTG53" s="9"/>
      <c r="CTH53" s="9"/>
      <c r="CTI53" s="9"/>
      <c r="CTJ53" s="9"/>
      <c r="CTK53" s="9"/>
      <c r="CTL53" s="9"/>
      <c r="CTM53" s="9"/>
      <c r="CTN53" s="9"/>
      <c r="CTO53" s="9"/>
      <c r="CTP53" s="9"/>
      <c r="CTQ53" s="9"/>
      <c r="CTR53" s="9"/>
      <c r="CTS53" s="9"/>
      <c r="CTT53" s="9"/>
      <c r="CTU53" s="9"/>
      <c r="CTV53" s="9"/>
      <c r="CTW53" s="9"/>
      <c r="CTX53" s="9"/>
      <c r="CTY53" s="9"/>
      <c r="CTZ53" s="9"/>
      <c r="CUA53" s="9"/>
      <c r="CUB53" s="9"/>
      <c r="CUC53" s="9"/>
      <c r="CUD53" s="9"/>
      <c r="CUE53" s="9"/>
      <c r="CUF53" s="9"/>
      <c r="CUG53" s="9"/>
      <c r="CUH53" s="9"/>
      <c r="CUI53" s="9"/>
      <c r="CUJ53" s="9"/>
      <c r="CUK53" s="9"/>
      <c r="CUL53" s="9"/>
      <c r="CUM53" s="9"/>
      <c r="CUN53" s="9"/>
      <c r="CUO53" s="9"/>
      <c r="CUP53" s="9"/>
      <c r="CUQ53" s="9"/>
      <c r="CUR53" s="9"/>
      <c r="CUS53" s="9"/>
      <c r="CUT53" s="9"/>
    </row>
    <row r="54" spans="1:2594" s="9" customFormat="1" ht="15" customHeight="1" x14ac:dyDescent="0.15">
      <c r="A54" s="192" t="s">
        <v>140</v>
      </c>
      <c r="B54" s="47" t="s">
        <v>141</v>
      </c>
      <c r="C54" s="239" t="s">
        <v>79</v>
      </c>
      <c r="D54" s="28"/>
      <c r="E54" s="28"/>
      <c r="F54" s="28"/>
      <c r="G54" s="28"/>
      <c r="H54" s="28"/>
      <c r="I54" s="28"/>
      <c r="J54" s="28"/>
      <c r="K54" s="267"/>
      <c r="L54" s="115"/>
      <c r="M54" s="115"/>
      <c r="N54" s="38" t="str">
        <f t="shared" si="11"/>
        <v>10.1</v>
      </c>
      <c r="O54" s="19" t="str">
        <f t="shared" si="12"/>
        <v>МАССА ИЗ НЕДРЕВЕСНОГО ВОЛОКНА</v>
      </c>
      <c r="P54" s="239" t="s">
        <v>79</v>
      </c>
      <c r="Q54" s="88"/>
      <c r="R54" s="88"/>
      <c r="S54" s="88"/>
      <c r="T54" s="88"/>
      <c r="U54" s="88"/>
      <c r="V54" s="88"/>
      <c r="W54" s="88"/>
      <c r="X54" s="89"/>
      <c r="Y54" s="115"/>
      <c r="Z54" s="151" t="str">
        <f t="shared" si="4"/>
        <v>10.1</v>
      </c>
      <c r="AA54" s="19" t="str">
        <f t="shared" si="4"/>
        <v>МАССА ИЗ НЕДРЕВЕСНОГО ВОЛОКНА</v>
      </c>
      <c r="AB54" s="239" t="s">
        <v>184</v>
      </c>
      <c r="AC54" s="141">
        <f>IF(ISNUMBER('CB1-Производство'!D66+D54-H54),'CB1-Производство'!D66+D54-H54,IF(ISNUMBER(H54-D54),"NT " &amp; H54-D54,"…"))</f>
        <v>100</v>
      </c>
      <c r="AD54" s="144">
        <f>IF(ISNUMBER('CB1-Производство'!E66+F54-J54),'CB1-Производство'!E66+F54-J54,IF(ISNUMBER(J54-F54),"NT " &amp; J54-F54,"…"))</f>
        <v>100</v>
      </c>
    </row>
    <row r="55" spans="1:2594" s="9" customFormat="1" ht="15" customHeight="1" x14ac:dyDescent="0.15">
      <c r="A55" s="193" t="s">
        <v>142</v>
      </c>
      <c r="B55" s="48" t="s">
        <v>143</v>
      </c>
      <c r="C55" s="239" t="s">
        <v>79</v>
      </c>
      <c r="D55" s="28"/>
      <c r="E55" s="28"/>
      <c r="F55" s="28"/>
      <c r="G55" s="28"/>
      <c r="H55" s="28"/>
      <c r="I55" s="28"/>
      <c r="J55" s="28"/>
      <c r="K55" s="267"/>
      <c r="L55" s="115"/>
      <c r="M55" s="115"/>
      <c r="N55" s="230" t="str">
        <f t="shared" si="11"/>
        <v>10.2</v>
      </c>
      <c r="O55" s="23" t="str">
        <f t="shared" si="12"/>
        <v>МАССА ИЗ РЕКУПЕРИРОВАННОГО ВОЛОКНА</v>
      </c>
      <c r="P55" s="239" t="s">
        <v>79</v>
      </c>
      <c r="Q55" s="88"/>
      <c r="R55" s="88"/>
      <c r="S55" s="88"/>
      <c r="T55" s="88"/>
      <c r="U55" s="88"/>
      <c r="V55" s="88"/>
      <c r="W55" s="88"/>
      <c r="X55" s="89"/>
      <c r="Y55" s="115"/>
      <c r="Z55" s="150" t="str">
        <f t="shared" si="4"/>
        <v>10.2</v>
      </c>
      <c r="AA55" s="23" t="str">
        <f t="shared" si="4"/>
        <v>МАССА ИЗ РЕКУПЕРИРОВАННОГО ВОЛОКНА</v>
      </c>
      <c r="AB55" s="239" t="s">
        <v>184</v>
      </c>
      <c r="AC55" s="140">
        <f>IF(ISNUMBER('CB1-Производство'!D67+D55-H55),'CB1-Производство'!D67+D55-H55,IF(ISNUMBER(H55-D55),"NT " &amp; H55-D55,"…"))</f>
        <v>100</v>
      </c>
      <c r="AD55" s="144">
        <f>IF(ISNUMBER('CB1-Производство'!E67+F55-J55),'CB1-Производство'!E67+F55-J55,IF(ISNUMBER(J55-F55),"NT " &amp; J55-F55,"…"))</f>
        <v>100</v>
      </c>
    </row>
    <row r="56" spans="1:2594" s="66" customFormat="1" ht="15" customHeight="1" x14ac:dyDescent="0.15">
      <c r="A56" s="182" t="s">
        <v>144</v>
      </c>
      <c r="B56" s="178" t="s">
        <v>145</v>
      </c>
      <c r="C56" s="241" t="s">
        <v>79</v>
      </c>
      <c r="D56" s="68"/>
      <c r="E56" s="68"/>
      <c r="F56" s="68"/>
      <c r="G56" s="68"/>
      <c r="H56" s="68"/>
      <c r="I56" s="68"/>
      <c r="J56" s="68"/>
      <c r="K56" s="265"/>
      <c r="L56" s="115"/>
      <c r="M56" s="115"/>
      <c r="N56" s="319" t="str">
        <f t="shared" si="11"/>
        <v>11</v>
      </c>
      <c r="O56" s="70" t="str">
        <f t="shared" si="12"/>
        <v>РЕКУПЕРИРОВАННАЯ БУМАГА (МАКУЛАТУРА)</v>
      </c>
      <c r="P56" s="241" t="s">
        <v>79</v>
      </c>
      <c r="Q56" s="111"/>
      <c r="R56" s="111"/>
      <c r="S56" s="111"/>
      <c r="T56" s="111"/>
      <c r="U56" s="111"/>
      <c r="V56" s="111"/>
      <c r="W56" s="111"/>
      <c r="X56" s="231"/>
      <c r="Y56" s="115"/>
      <c r="Z56" s="131" t="str">
        <f t="shared" si="4"/>
        <v>11</v>
      </c>
      <c r="AA56" s="70" t="str">
        <f t="shared" si="4"/>
        <v>РЕКУПЕРИРОВАННАЯ БУМАГА (МАКУЛАТУРА)</v>
      </c>
      <c r="AB56" s="241" t="s">
        <v>184</v>
      </c>
      <c r="AC56" s="139" t="str">
        <f>IF(ISNUMBER('CB1-Производство'!D68+D56-H56),'CB1-Производство'!D68+D56-H56,IF(ISNUMBER(H56-D56),"NT " &amp; H56-D56,"…"))</f>
        <v>NT 0</v>
      </c>
      <c r="AD56" s="137" t="str">
        <f>IF(ISNUMBER('CB1-Производство'!E68+F56-J56),'CB1-Производство'!E68+F56-J56,IF(ISNUMBER(J56-F56),"NT " &amp; J56-F56,"…"))</f>
        <v>NT 0</v>
      </c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  <c r="ACA56" s="9"/>
      <c r="ACB56" s="9"/>
      <c r="ACC56" s="9"/>
      <c r="ACD56" s="9"/>
      <c r="ACE56" s="9"/>
      <c r="ACF56" s="9"/>
      <c r="ACG56" s="9"/>
      <c r="ACH56" s="9"/>
      <c r="ACI56" s="9"/>
      <c r="ACJ56" s="9"/>
      <c r="ACK56" s="9"/>
      <c r="ACL56" s="9"/>
      <c r="ACM56" s="9"/>
      <c r="ACN56" s="9"/>
      <c r="ACO56" s="9"/>
      <c r="ACP56" s="9"/>
      <c r="ACQ56" s="9"/>
      <c r="ACR56" s="9"/>
      <c r="ACS56" s="9"/>
      <c r="ACT56" s="9"/>
      <c r="ACU56" s="9"/>
      <c r="ACV56" s="9"/>
      <c r="ACW56" s="9"/>
      <c r="ACX56" s="9"/>
      <c r="ACY56" s="9"/>
      <c r="ACZ56" s="9"/>
      <c r="ADA56" s="9"/>
      <c r="ADB56" s="9"/>
      <c r="ADC56" s="9"/>
      <c r="ADD56" s="9"/>
      <c r="ADE56" s="9"/>
      <c r="ADF56" s="9"/>
      <c r="ADG56" s="9"/>
      <c r="ADH56" s="9"/>
      <c r="ADI56" s="9"/>
      <c r="ADJ56" s="9"/>
      <c r="ADK56" s="9"/>
      <c r="ADL56" s="9"/>
      <c r="ADM56" s="9"/>
      <c r="ADN56" s="9"/>
      <c r="ADO56" s="9"/>
      <c r="ADP56" s="9"/>
      <c r="ADQ56" s="9"/>
      <c r="ADR56" s="9"/>
      <c r="ADS56" s="9"/>
      <c r="ADT56" s="9"/>
      <c r="ADU56" s="9"/>
      <c r="ADV56" s="9"/>
      <c r="ADW56" s="9"/>
      <c r="ADX56" s="9"/>
      <c r="ADY56" s="9"/>
      <c r="ADZ56" s="9"/>
      <c r="AEA56" s="9"/>
      <c r="AEB56" s="9"/>
      <c r="AEC56" s="9"/>
      <c r="AED56" s="9"/>
      <c r="AEE56" s="9"/>
      <c r="AEF56" s="9"/>
      <c r="AEG56" s="9"/>
      <c r="AEH56" s="9"/>
      <c r="AEI56" s="9"/>
      <c r="AEJ56" s="9"/>
      <c r="AEK56" s="9"/>
      <c r="AEL56" s="9"/>
      <c r="AEM56" s="9"/>
      <c r="AEN56" s="9"/>
      <c r="AEO56" s="9"/>
      <c r="AEP56" s="9"/>
      <c r="AEQ56" s="9"/>
      <c r="AER56" s="9"/>
      <c r="AES56" s="9"/>
      <c r="AET56" s="9"/>
      <c r="AEU56" s="9"/>
      <c r="AEV56" s="9"/>
      <c r="AEW56" s="9"/>
      <c r="AEX56" s="9"/>
      <c r="AEY56" s="9"/>
      <c r="AEZ56" s="9"/>
      <c r="AFA56" s="9"/>
      <c r="AFB56" s="9"/>
      <c r="AFC56" s="9"/>
      <c r="AFD56" s="9"/>
      <c r="AFE56" s="9"/>
      <c r="AFF56" s="9"/>
      <c r="AFG56" s="9"/>
      <c r="AFH56" s="9"/>
      <c r="AFI56" s="9"/>
      <c r="AFJ56" s="9"/>
      <c r="AFK56" s="9"/>
      <c r="AFL56" s="9"/>
      <c r="AFM56" s="9"/>
      <c r="AFN56" s="9"/>
      <c r="AFO56" s="9"/>
      <c r="AFP56" s="9"/>
      <c r="AFQ56" s="9"/>
      <c r="AFR56" s="9"/>
      <c r="AFS56" s="9"/>
      <c r="AFT56" s="9"/>
      <c r="AFU56" s="9"/>
      <c r="AFV56" s="9"/>
      <c r="AFW56" s="9"/>
      <c r="AFX56" s="9"/>
      <c r="AFY56" s="9"/>
      <c r="AFZ56" s="9"/>
      <c r="AGA56" s="9"/>
      <c r="AGB56" s="9"/>
      <c r="AGC56" s="9"/>
      <c r="AGD56" s="9"/>
      <c r="AGE56" s="9"/>
      <c r="AGF56" s="9"/>
      <c r="AGG56" s="9"/>
      <c r="AGH56" s="9"/>
      <c r="AGI56" s="9"/>
      <c r="AGJ56" s="9"/>
      <c r="AGK56" s="9"/>
      <c r="AGL56" s="9"/>
      <c r="AGM56" s="9"/>
      <c r="AGN56" s="9"/>
      <c r="AGO56" s="9"/>
      <c r="AGP56" s="9"/>
      <c r="AGQ56" s="9"/>
      <c r="AGR56" s="9"/>
      <c r="AGS56" s="9"/>
      <c r="AGT56" s="9"/>
      <c r="AGU56" s="9"/>
      <c r="AGV56" s="9"/>
      <c r="AGW56" s="9"/>
      <c r="AGX56" s="9"/>
      <c r="AGY56" s="9"/>
      <c r="AGZ56" s="9"/>
      <c r="AHA56" s="9"/>
      <c r="AHB56" s="9"/>
      <c r="AHC56" s="9"/>
      <c r="AHD56" s="9"/>
      <c r="AHE56" s="9"/>
      <c r="AHF56" s="9"/>
      <c r="AHG56" s="9"/>
      <c r="AHH56" s="9"/>
      <c r="AHI56" s="9"/>
      <c r="AHJ56" s="9"/>
      <c r="AHK56" s="9"/>
      <c r="AHL56" s="9"/>
      <c r="AHM56" s="9"/>
      <c r="AHN56" s="9"/>
      <c r="AHO56" s="9"/>
      <c r="AHP56" s="9"/>
      <c r="AHQ56" s="9"/>
      <c r="AHR56" s="9"/>
      <c r="AHS56" s="9"/>
      <c r="AHT56" s="9"/>
      <c r="AHU56" s="9"/>
      <c r="AHV56" s="9"/>
      <c r="AHW56" s="9"/>
      <c r="AHX56" s="9"/>
      <c r="AHY56" s="9"/>
      <c r="AHZ56" s="9"/>
      <c r="AIA56" s="9"/>
      <c r="AIB56" s="9"/>
      <c r="AIC56" s="9"/>
      <c r="AID56" s="9"/>
      <c r="AIE56" s="9"/>
      <c r="AIF56" s="9"/>
      <c r="AIG56" s="9"/>
      <c r="AIH56" s="9"/>
      <c r="AII56" s="9"/>
      <c r="AIJ56" s="9"/>
      <c r="AIK56" s="9"/>
      <c r="AIL56" s="9"/>
      <c r="AIM56" s="9"/>
      <c r="AIN56" s="9"/>
      <c r="AIO56" s="9"/>
      <c r="AIP56" s="9"/>
      <c r="AIQ56" s="9"/>
      <c r="AIR56" s="9"/>
      <c r="AIS56" s="9"/>
      <c r="AIT56" s="9"/>
      <c r="AIU56" s="9"/>
      <c r="AIV56" s="9"/>
      <c r="AIW56" s="9"/>
      <c r="AIX56" s="9"/>
      <c r="AIY56" s="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  <c r="AJR56" s="9"/>
      <c r="AJS56" s="9"/>
      <c r="AJT56" s="9"/>
      <c r="AJU56" s="9"/>
      <c r="AJV56" s="9"/>
      <c r="AJW56" s="9"/>
      <c r="AJX56" s="9"/>
      <c r="AJY56" s="9"/>
      <c r="AJZ56" s="9"/>
      <c r="AKA56" s="9"/>
      <c r="AKB56" s="9"/>
      <c r="AKC56" s="9"/>
      <c r="AKD56" s="9"/>
      <c r="AKE56" s="9"/>
      <c r="AKF56" s="9"/>
      <c r="AKG56" s="9"/>
      <c r="AKH56" s="9"/>
      <c r="AKI56" s="9"/>
      <c r="AKJ56" s="9"/>
      <c r="AKK56" s="9"/>
      <c r="AKL56" s="9"/>
      <c r="AKM56" s="9"/>
      <c r="AKN56" s="9"/>
      <c r="AKO56" s="9"/>
      <c r="AKP56" s="9"/>
      <c r="AKQ56" s="9"/>
      <c r="AKR56" s="9"/>
      <c r="AKS56" s="9"/>
      <c r="AKT56" s="9"/>
      <c r="AKU56" s="9"/>
      <c r="AKV56" s="9"/>
      <c r="AKW56" s="9"/>
      <c r="AKX56" s="9"/>
      <c r="AKY56" s="9"/>
      <c r="AKZ56" s="9"/>
      <c r="ALA56" s="9"/>
      <c r="ALB56" s="9"/>
      <c r="ALC56" s="9"/>
      <c r="ALD56" s="9"/>
      <c r="ALE56" s="9"/>
      <c r="ALF56" s="9"/>
      <c r="ALG56" s="9"/>
      <c r="ALH56" s="9"/>
      <c r="ALI56" s="9"/>
      <c r="ALJ56" s="9"/>
      <c r="ALK56" s="9"/>
      <c r="ALL56" s="9"/>
      <c r="ALM56" s="9"/>
      <c r="ALN56" s="9"/>
      <c r="ALO56" s="9"/>
      <c r="ALP56" s="9"/>
      <c r="ALQ56" s="9"/>
      <c r="ALR56" s="9"/>
      <c r="ALS56" s="9"/>
      <c r="ALT56" s="9"/>
      <c r="ALU56" s="9"/>
      <c r="ALV56" s="9"/>
      <c r="ALW56" s="9"/>
      <c r="ALX56" s="9"/>
      <c r="ALY56" s="9"/>
      <c r="ALZ56" s="9"/>
      <c r="AMA56" s="9"/>
      <c r="AMB56" s="9"/>
      <c r="AMC56" s="9"/>
      <c r="AMD56" s="9"/>
      <c r="AME56" s="9"/>
      <c r="AMF56" s="9"/>
      <c r="AMG56" s="9"/>
      <c r="AMH56" s="9"/>
      <c r="AMI56" s="9"/>
      <c r="AMJ56" s="9"/>
      <c r="AMK56" s="9"/>
      <c r="AML56" s="9"/>
      <c r="AMM56" s="9"/>
      <c r="AMN56" s="9"/>
      <c r="AMO56" s="9"/>
      <c r="AMP56" s="9"/>
      <c r="AMQ56" s="9"/>
      <c r="AMR56" s="9"/>
      <c r="AMS56" s="9"/>
      <c r="AMT56" s="9"/>
      <c r="AMU56" s="9"/>
      <c r="AMV56" s="9"/>
      <c r="AMW56" s="9"/>
      <c r="AMX56" s="9"/>
      <c r="AMY56" s="9"/>
      <c r="AMZ56" s="9"/>
      <c r="ANA56" s="9"/>
      <c r="ANB56" s="9"/>
      <c r="ANC56" s="9"/>
      <c r="AND56" s="9"/>
      <c r="ANE56" s="9"/>
      <c r="ANF56" s="9"/>
      <c r="ANG56" s="9"/>
      <c r="ANH56" s="9"/>
      <c r="ANI56" s="9"/>
      <c r="ANJ56" s="9"/>
      <c r="ANK56" s="9"/>
      <c r="ANL56" s="9"/>
      <c r="ANM56" s="9"/>
      <c r="ANN56" s="9"/>
      <c r="ANO56" s="9"/>
      <c r="ANP56" s="9"/>
      <c r="ANQ56" s="9"/>
      <c r="ANR56" s="9"/>
      <c r="ANS56" s="9"/>
      <c r="ANT56" s="9"/>
      <c r="ANU56" s="9"/>
      <c r="ANV56" s="9"/>
      <c r="ANW56" s="9"/>
      <c r="ANX56" s="9"/>
      <c r="ANY56" s="9"/>
      <c r="ANZ56" s="9"/>
      <c r="AOA56" s="9"/>
      <c r="AOB56" s="9"/>
      <c r="AOC56" s="9"/>
      <c r="AOD56" s="9"/>
      <c r="AOE56" s="9"/>
      <c r="AOF56" s="9"/>
      <c r="AOG56" s="9"/>
      <c r="AOH56" s="9"/>
      <c r="AOI56" s="9"/>
      <c r="AOJ56" s="9"/>
      <c r="AOK56" s="9"/>
      <c r="AOL56" s="9"/>
      <c r="AOM56" s="9"/>
      <c r="AON56" s="9"/>
      <c r="AOO56" s="9"/>
      <c r="AOP56" s="9"/>
      <c r="AOQ56" s="9"/>
      <c r="AOR56" s="9"/>
      <c r="AOS56" s="9"/>
      <c r="AOT56" s="9"/>
      <c r="AOU56" s="9"/>
      <c r="AOV56" s="9"/>
      <c r="AOW56" s="9"/>
      <c r="AOX56" s="9"/>
      <c r="AOY56" s="9"/>
      <c r="AOZ56" s="9"/>
      <c r="APA56" s="9"/>
      <c r="APB56" s="9"/>
      <c r="APC56" s="9"/>
      <c r="APD56" s="9"/>
      <c r="APE56" s="9"/>
      <c r="APF56" s="9"/>
      <c r="APG56" s="9"/>
      <c r="APH56" s="9"/>
      <c r="API56" s="9"/>
      <c r="APJ56" s="9"/>
      <c r="APK56" s="9"/>
      <c r="APL56" s="9"/>
      <c r="APM56" s="9"/>
      <c r="APN56" s="9"/>
      <c r="APO56" s="9"/>
      <c r="APP56" s="9"/>
      <c r="APQ56" s="9"/>
      <c r="APR56" s="9"/>
      <c r="APS56" s="9"/>
      <c r="APT56" s="9"/>
      <c r="APU56" s="9"/>
      <c r="APV56" s="9"/>
      <c r="APW56" s="9"/>
      <c r="APX56" s="9"/>
      <c r="APY56" s="9"/>
      <c r="APZ56" s="9"/>
      <c r="AQA56" s="9"/>
      <c r="AQB56" s="9"/>
      <c r="AQC56" s="9"/>
      <c r="AQD56" s="9"/>
      <c r="AQE56" s="9"/>
      <c r="AQF56" s="9"/>
      <c r="AQG56" s="9"/>
      <c r="AQH56" s="9"/>
      <c r="AQI56" s="9"/>
      <c r="AQJ56" s="9"/>
      <c r="AQK56" s="9"/>
      <c r="AQL56" s="9"/>
      <c r="AQM56" s="9"/>
      <c r="AQN56" s="9"/>
      <c r="AQO56" s="9"/>
      <c r="AQP56" s="9"/>
      <c r="AQQ56" s="9"/>
      <c r="AQR56" s="9"/>
      <c r="AQS56" s="9"/>
      <c r="AQT56" s="9"/>
      <c r="AQU56" s="9"/>
      <c r="AQV56" s="9"/>
      <c r="AQW56" s="9"/>
      <c r="AQX56" s="9"/>
      <c r="AQY56" s="9"/>
      <c r="AQZ56" s="9"/>
      <c r="ARA56" s="9"/>
      <c r="ARB56" s="9"/>
      <c r="ARC56" s="9"/>
      <c r="ARD56" s="9"/>
      <c r="ARE56" s="9"/>
      <c r="ARF56" s="9"/>
      <c r="ARG56" s="9"/>
      <c r="ARH56" s="9"/>
      <c r="ARI56" s="9"/>
      <c r="ARJ56" s="9"/>
      <c r="ARK56" s="9"/>
      <c r="ARL56" s="9"/>
      <c r="ARM56" s="9"/>
      <c r="ARN56" s="9"/>
      <c r="ARO56" s="9"/>
      <c r="ARP56" s="9"/>
      <c r="ARQ56" s="9"/>
      <c r="ARR56" s="9"/>
      <c r="ARS56" s="9"/>
      <c r="ART56" s="9"/>
      <c r="ARU56" s="9"/>
      <c r="ARV56" s="9"/>
      <c r="ARW56" s="9"/>
      <c r="ARX56" s="9"/>
      <c r="ARY56" s="9"/>
      <c r="ARZ56" s="9"/>
      <c r="ASA56" s="9"/>
      <c r="ASB56" s="9"/>
      <c r="ASC56" s="9"/>
      <c r="ASD56" s="9"/>
      <c r="ASE56" s="9"/>
      <c r="ASF56" s="9"/>
      <c r="ASG56" s="9"/>
      <c r="ASH56" s="9"/>
      <c r="ASI56" s="9"/>
      <c r="ASJ56" s="9"/>
      <c r="ASK56" s="9"/>
      <c r="ASL56" s="9"/>
      <c r="ASM56" s="9"/>
      <c r="ASN56" s="9"/>
      <c r="ASO56" s="9"/>
      <c r="ASP56" s="9"/>
      <c r="ASQ56" s="9"/>
      <c r="ASR56" s="9"/>
      <c r="ASS56" s="9"/>
      <c r="AST56" s="9"/>
      <c r="ASU56" s="9"/>
      <c r="ASV56" s="9"/>
      <c r="ASW56" s="9"/>
      <c r="ASX56" s="9"/>
      <c r="ASY56" s="9"/>
      <c r="ASZ56" s="9"/>
      <c r="ATA56" s="9"/>
      <c r="ATB56" s="9"/>
      <c r="ATC56" s="9"/>
      <c r="ATD56" s="9"/>
      <c r="ATE56" s="9"/>
      <c r="ATF56" s="9"/>
      <c r="ATG56" s="9"/>
      <c r="ATH56" s="9"/>
      <c r="ATI56" s="9"/>
      <c r="ATJ56" s="9"/>
      <c r="ATK56" s="9"/>
      <c r="ATL56" s="9"/>
      <c r="ATM56" s="9"/>
      <c r="ATN56" s="9"/>
      <c r="ATO56" s="9"/>
      <c r="ATP56" s="9"/>
      <c r="ATQ56" s="9"/>
      <c r="ATR56" s="9"/>
      <c r="ATS56" s="9"/>
      <c r="ATT56" s="9"/>
      <c r="ATU56" s="9"/>
      <c r="ATV56" s="9"/>
      <c r="ATW56" s="9"/>
      <c r="ATX56" s="9"/>
      <c r="ATY56" s="9"/>
      <c r="ATZ56" s="9"/>
      <c r="AUA56" s="9"/>
      <c r="AUB56" s="9"/>
      <c r="AUC56" s="9"/>
      <c r="AUD56" s="9"/>
      <c r="AUE56" s="9"/>
      <c r="AUF56" s="9"/>
      <c r="AUG56" s="9"/>
      <c r="AUH56" s="9"/>
      <c r="AUI56" s="9"/>
      <c r="AUJ56" s="9"/>
      <c r="AUK56" s="9"/>
      <c r="AUL56" s="9"/>
      <c r="AUM56" s="9"/>
      <c r="AUN56" s="9"/>
      <c r="AUO56" s="9"/>
      <c r="AUP56" s="9"/>
      <c r="AUQ56" s="9"/>
      <c r="AUR56" s="9"/>
      <c r="AUS56" s="9"/>
      <c r="AUT56" s="9"/>
      <c r="AUU56" s="9"/>
      <c r="AUV56" s="9"/>
      <c r="AUW56" s="9"/>
      <c r="AUX56" s="9"/>
      <c r="AUY56" s="9"/>
      <c r="AUZ56" s="9"/>
      <c r="AVA56" s="9"/>
      <c r="AVB56" s="9"/>
      <c r="AVC56" s="9"/>
      <c r="AVD56" s="9"/>
      <c r="AVE56" s="9"/>
      <c r="AVF56" s="9"/>
      <c r="AVG56" s="9"/>
      <c r="AVH56" s="9"/>
      <c r="AVI56" s="9"/>
      <c r="AVJ56" s="9"/>
      <c r="AVK56" s="9"/>
      <c r="AVL56" s="9"/>
      <c r="AVM56" s="9"/>
      <c r="AVN56" s="9"/>
      <c r="AVO56" s="9"/>
      <c r="AVP56" s="9"/>
      <c r="AVQ56" s="9"/>
      <c r="AVR56" s="9"/>
      <c r="AVS56" s="9"/>
      <c r="AVT56" s="9"/>
      <c r="AVU56" s="9"/>
      <c r="AVV56" s="9"/>
      <c r="AVW56" s="9"/>
      <c r="AVX56" s="9"/>
      <c r="AVY56" s="9"/>
      <c r="AVZ56" s="9"/>
      <c r="AWA56" s="9"/>
      <c r="AWB56" s="9"/>
      <c r="AWC56" s="9"/>
      <c r="AWD56" s="9"/>
      <c r="AWE56" s="9"/>
      <c r="AWF56" s="9"/>
      <c r="AWG56" s="9"/>
      <c r="AWH56" s="9"/>
      <c r="AWI56" s="9"/>
      <c r="AWJ56" s="9"/>
      <c r="AWK56" s="9"/>
      <c r="AWL56" s="9"/>
      <c r="AWM56" s="9"/>
      <c r="AWN56" s="9"/>
      <c r="AWO56" s="9"/>
      <c r="AWP56" s="9"/>
      <c r="AWQ56" s="9"/>
      <c r="AWR56" s="9"/>
      <c r="AWS56" s="9"/>
      <c r="AWT56" s="9"/>
      <c r="AWU56" s="9"/>
      <c r="AWV56" s="9"/>
      <c r="AWW56" s="9"/>
      <c r="AWX56" s="9"/>
      <c r="AWY56" s="9"/>
      <c r="AWZ56" s="9"/>
      <c r="AXA56" s="9"/>
      <c r="AXB56" s="9"/>
      <c r="AXC56" s="9"/>
      <c r="AXD56" s="9"/>
      <c r="AXE56" s="9"/>
      <c r="AXF56" s="9"/>
      <c r="AXG56" s="9"/>
      <c r="AXH56" s="9"/>
      <c r="AXI56" s="9"/>
      <c r="AXJ56" s="9"/>
      <c r="AXK56" s="9"/>
      <c r="AXL56" s="9"/>
      <c r="AXM56" s="9"/>
      <c r="AXN56" s="9"/>
      <c r="AXO56" s="9"/>
      <c r="AXP56" s="9"/>
      <c r="AXQ56" s="9"/>
      <c r="AXR56" s="9"/>
      <c r="AXS56" s="9"/>
      <c r="AXT56" s="9"/>
      <c r="AXU56" s="9"/>
      <c r="AXV56" s="9"/>
      <c r="AXW56" s="9"/>
      <c r="AXX56" s="9"/>
      <c r="AXY56" s="9"/>
      <c r="AXZ56" s="9"/>
      <c r="AYA56" s="9"/>
      <c r="AYB56" s="9"/>
      <c r="AYC56" s="9"/>
      <c r="AYD56" s="9"/>
      <c r="AYE56" s="9"/>
      <c r="AYF56" s="9"/>
      <c r="AYG56" s="9"/>
      <c r="AYH56" s="9"/>
      <c r="AYI56" s="9"/>
      <c r="AYJ56" s="9"/>
      <c r="AYK56" s="9"/>
      <c r="AYL56" s="9"/>
      <c r="AYM56" s="9"/>
      <c r="AYN56" s="9"/>
      <c r="AYO56" s="9"/>
      <c r="AYP56" s="9"/>
      <c r="AYQ56" s="9"/>
      <c r="AYR56" s="9"/>
      <c r="AYS56" s="9"/>
      <c r="AYT56" s="9"/>
      <c r="AYU56" s="9"/>
      <c r="AYV56" s="9"/>
      <c r="AYW56" s="9"/>
      <c r="AYX56" s="9"/>
      <c r="AYY56" s="9"/>
      <c r="AYZ56" s="9"/>
      <c r="AZA56" s="9"/>
      <c r="AZB56" s="9"/>
      <c r="AZC56" s="9"/>
      <c r="AZD56" s="9"/>
      <c r="AZE56" s="9"/>
      <c r="AZF56" s="9"/>
      <c r="AZG56" s="9"/>
      <c r="AZH56" s="9"/>
      <c r="AZI56" s="9"/>
      <c r="AZJ56" s="9"/>
      <c r="AZK56" s="9"/>
      <c r="AZL56" s="9"/>
      <c r="AZM56" s="9"/>
      <c r="AZN56" s="9"/>
      <c r="AZO56" s="9"/>
      <c r="AZP56" s="9"/>
      <c r="AZQ56" s="9"/>
      <c r="AZR56" s="9"/>
      <c r="AZS56" s="9"/>
      <c r="AZT56" s="9"/>
      <c r="AZU56" s="9"/>
      <c r="AZV56" s="9"/>
      <c r="AZW56" s="9"/>
      <c r="AZX56" s="9"/>
      <c r="AZY56" s="9"/>
      <c r="AZZ56" s="9"/>
      <c r="BAA56" s="9"/>
      <c r="BAB56" s="9"/>
      <c r="BAC56" s="9"/>
      <c r="BAD56" s="9"/>
      <c r="BAE56" s="9"/>
      <c r="BAF56" s="9"/>
      <c r="BAG56" s="9"/>
      <c r="BAH56" s="9"/>
      <c r="BAI56" s="9"/>
      <c r="BAJ56" s="9"/>
      <c r="BAK56" s="9"/>
      <c r="BAL56" s="9"/>
      <c r="BAM56" s="9"/>
      <c r="BAN56" s="9"/>
      <c r="BAO56" s="9"/>
      <c r="BAP56" s="9"/>
      <c r="BAQ56" s="9"/>
      <c r="BAR56" s="9"/>
      <c r="BAS56" s="9"/>
      <c r="BAT56" s="9"/>
      <c r="BAU56" s="9"/>
      <c r="BAV56" s="9"/>
      <c r="BAW56" s="9"/>
      <c r="BAX56" s="9"/>
      <c r="BAY56" s="9"/>
      <c r="BAZ56" s="9"/>
      <c r="BBA56" s="9"/>
      <c r="BBB56" s="9"/>
      <c r="BBC56" s="9"/>
      <c r="BBD56" s="9"/>
      <c r="BBE56" s="9"/>
      <c r="BBF56" s="9"/>
      <c r="BBG56" s="9"/>
      <c r="BBH56" s="9"/>
      <c r="BBI56" s="9"/>
      <c r="BBJ56" s="9"/>
      <c r="BBK56" s="9"/>
      <c r="BBL56" s="9"/>
      <c r="BBM56" s="9"/>
      <c r="BBN56" s="9"/>
      <c r="BBO56" s="9"/>
      <c r="BBP56" s="9"/>
      <c r="BBQ56" s="9"/>
      <c r="BBR56" s="9"/>
      <c r="BBS56" s="9"/>
      <c r="BBT56" s="9"/>
      <c r="BBU56" s="9"/>
      <c r="BBV56" s="9"/>
      <c r="BBW56" s="9"/>
      <c r="BBX56" s="9"/>
      <c r="BBY56" s="9"/>
      <c r="BBZ56" s="9"/>
      <c r="BCA56" s="9"/>
      <c r="BCB56" s="9"/>
      <c r="BCC56" s="9"/>
      <c r="BCD56" s="9"/>
      <c r="BCE56" s="9"/>
      <c r="BCF56" s="9"/>
      <c r="BCG56" s="9"/>
      <c r="BCH56" s="9"/>
      <c r="BCI56" s="9"/>
      <c r="BCJ56" s="9"/>
      <c r="BCK56" s="9"/>
      <c r="BCL56" s="9"/>
      <c r="BCM56" s="9"/>
      <c r="BCN56" s="9"/>
      <c r="BCO56" s="9"/>
      <c r="BCP56" s="9"/>
      <c r="BCQ56" s="9"/>
      <c r="BCR56" s="9"/>
      <c r="BCS56" s="9"/>
      <c r="BCT56" s="9"/>
      <c r="BCU56" s="9"/>
      <c r="BCV56" s="9"/>
      <c r="BCW56" s="9"/>
      <c r="BCX56" s="9"/>
      <c r="BCY56" s="9"/>
      <c r="BCZ56" s="9"/>
      <c r="BDA56" s="9"/>
      <c r="BDB56" s="9"/>
      <c r="BDC56" s="9"/>
      <c r="BDD56" s="9"/>
      <c r="BDE56" s="9"/>
      <c r="BDF56" s="9"/>
      <c r="BDG56" s="9"/>
      <c r="BDH56" s="9"/>
      <c r="BDI56" s="9"/>
      <c r="BDJ56" s="9"/>
      <c r="BDK56" s="9"/>
      <c r="BDL56" s="9"/>
      <c r="BDM56" s="9"/>
      <c r="BDN56" s="9"/>
      <c r="BDO56" s="9"/>
      <c r="BDP56" s="9"/>
      <c r="BDQ56" s="9"/>
      <c r="BDR56" s="9"/>
      <c r="BDS56" s="9"/>
      <c r="BDT56" s="9"/>
      <c r="BDU56" s="9"/>
      <c r="BDV56" s="9"/>
      <c r="BDW56" s="9"/>
      <c r="BDX56" s="9"/>
      <c r="BDY56" s="9"/>
      <c r="BDZ56" s="9"/>
      <c r="BEA56" s="9"/>
      <c r="BEB56" s="9"/>
      <c r="BEC56" s="9"/>
      <c r="BED56" s="9"/>
      <c r="BEE56" s="9"/>
      <c r="BEF56" s="9"/>
      <c r="BEG56" s="9"/>
      <c r="BEH56" s="9"/>
      <c r="BEI56" s="9"/>
      <c r="BEJ56" s="9"/>
      <c r="BEK56" s="9"/>
      <c r="BEL56" s="9"/>
      <c r="BEM56" s="9"/>
      <c r="BEN56" s="9"/>
      <c r="BEO56" s="9"/>
      <c r="BEP56" s="9"/>
      <c r="BEQ56" s="9"/>
      <c r="BER56" s="9"/>
      <c r="BES56" s="9"/>
      <c r="BET56" s="9"/>
      <c r="BEU56" s="9"/>
      <c r="BEV56" s="9"/>
      <c r="BEW56" s="9"/>
      <c r="BEX56" s="9"/>
      <c r="BEY56" s="9"/>
      <c r="BEZ56" s="9"/>
      <c r="BFA56" s="9"/>
      <c r="BFB56" s="9"/>
      <c r="BFC56" s="9"/>
      <c r="BFD56" s="9"/>
      <c r="BFE56" s="9"/>
      <c r="BFF56" s="9"/>
      <c r="BFG56" s="9"/>
      <c r="BFH56" s="9"/>
      <c r="BFI56" s="9"/>
      <c r="BFJ56" s="9"/>
      <c r="BFK56" s="9"/>
      <c r="BFL56" s="9"/>
      <c r="BFM56" s="9"/>
      <c r="BFN56" s="9"/>
      <c r="BFO56" s="9"/>
      <c r="BFP56" s="9"/>
      <c r="BFQ56" s="9"/>
      <c r="BFR56" s="9"/>
      <c r="BFS56" s="9"/>
      <c r="BFT56" s="9"/>
      <c r="BFU56" s="9"/>
      <c r="BFV56" s="9"/>
      <c r="BFW56" s="9"/>
      <c r="BFX56" s="9"/>
      <c r="BFY56" s="9"/>
      <c r="BFZ56" s="9"/>
      <c r="BGA56" s="9"/>
      <c r="BGB56" s="9"/>
      <c r="BGC56" s="9"/>
      <c r="BGD56" s="9"/>
      <c r="BGE56" s="9"/>
      <c r="BGF56" s="9"/>
      <c r="BGG56" s="9"/>
      <c r="BGH56" s="9"/>
      <c r="BGI56" s="9"/>
      <c r="BGJ56" s="9"/>
      <c r="BGK56" s="9"/>
      <c r="BGL56" s="9"/>
      <c r="BGM56" s="9"/>
      <c r="BGN56" s="9"/>
      <c r="BGO56" s="9"/>
      <c r="BGP56" s="9"/>
      <c r="BGQ56" s="9"/>
      <c r="BGR56" s="9"/>
      <c r="BGS56" s="9"/>
      <c r="BGT56" s="9"/>
      <c r="BGU56" s="9"/>
      <c r="BGV56" s="9"/>
      <c r="BGW56" s="9"/>
      <c r="BGX56" s="9"/>
      <c r="BGY56" s="9"/>
      <c r="BGZ56" s="9"/>
      <c r="BHA56" s="9"/>
      <c r="BHB56" s="9"/>
      <c r="BHC56" s="9"/>
      <c r="BHD56" s="9"/>
      <c r="BHE56" s="9"/>
      <c r="BHF56" s="9"/>
      <c r="BHG56" s="9"/>
      <c r="BHH56" s="9"/>
      <c r="BHI56" s="9"/>
      <c r="BHJ56" s="9"/>
      <c r="BHK56" s="9"/>
      <c r="BHL56" s="9"/>
      <c r="BHM56" s="9"/>
      <c r="BHN56" s="9"/>
      <c r="BHO56" s="9"/>
      <c r="BHP56" s="9"/>
      <c r="BHQ56" s="9"/>
      <c r="BHR56" s="9"/>
      <c r="BHS56" s="9"/>
      <c r="BHT56" s="9"/>
      <c r="BHU56" s="9"/>
      <c r="BHV56" s="9"/>
      <c r="BHW56" s="9"/>
      <c r="BHX56" s="9"/>
      <c r="BHY56" s="9"/>
      <c r="BHZ56" s="9"/>
      <c r="BIA56" s="9"/>
      <c r="BIB56" s="9"/>
      <c r="BIC56" s="9"/>
      <c r="BID56" s="9"/>
      <c r="BIE56" s="9"/>
      <c r="BIF56" s="9"/>
      <c r="BIG56" s="9"/>
      <c r="BIH56" s="9"/>
      <c r="BII56" s="9"/>
      <c r="BIJ56" s="9"/>
      <c r="BIK56" s="9"/>
      <c r="BIL56" s="9"/>
      <c r="BIM56" s="9"/>
      <c r="BIN56" s="9"/>
      <c r="BIO56" s="9"/>
      <c r="BIP56" s="9"/>
      <c r="BIQ56" s="9"/>
      <c r="BIR56" s="9"/>
      <c r="BIS56" s="9"/>
      <c r="BIT56" s="9"/>
      <c r="BIU56" s="9"/>
      <c r="BIV56" s="9"/>
      <c r="BIW56" s="9"/>
      <c r="BIX56" s="9"/>
      <c r="BIY56" s="9"/>
      <c r="BIZ56" s="9"/>
      <c r="BJA56" s="9"/>
      <c r="BJB56" s="9"/>
      <c r="BJC56" s="9"/>
      <c r="BJD56" s="9"/>
      <c r="BJE56" s="9"/>
      <c r="BJF56" s="9"/>
      <c r="BJG56" s="9"/>
      <c r="BJH56" s="9"/>
      <c r="BJI56" s="9"/>
      <c r="BJJ56" s="9"/>
      <c r="BJK56" s="9"/>
      <c r="BJL56" s="9"/>
      <c r="BJM56" s="9"/>
      <c r="BJN56" s="9"/>
      <c r="BJO56" s="9"/>
      <c r="BJP56" s="9"/>
      <c r="BJQ56" s="9"/>
      <c r="BJR56" s="9"/>
      <c r="BJS56" s="9"/>
      <c r="BJT56" s="9"/>
      <c r="BJU56" s="9"/>
      <c r="BJV56" s="9"/>
      <c r="BJW56" s="9"/>
      <c r="BJX56" s="9"/>
      <c r="BJY56" s="9"/>
      <c r="BJZ56" s="9"/>
      <c r="BKA56" s="9"/>
      <c r="BKB56" s="9"/>
      <c r="BKC56" s="9"/>
      <c r="BKD56" s="9"/>
      <c r="BKE56" s="9"/>
      <c r="BKF56" s="9"/>
      <c r="BKG56" s="9"/>
      <c r="BKH56" s="9"/>
      <c r="BKI56" s="9"/>
      <c r="BKJ56" s="9"/>
      <c r="BKK56" s="9"/>
      <c r="BKL56" s="9"/>
      <c r="BKM56" s="9"/>
      <c r="BKN56" s="9"/>
      <c r="BKO56" s="9"/>
      <c r="BKP56" s="9"/>
      <c r="BKQ56" s="9"/>
      <c r="BKR56" s="9"/>
      <c r="BKS56" s="9"/>
      <c r="BKT56" s="9"/>
      <c r="BKU56" s="9"/>
      <c r="BKV56" s="9"/>
      <c r="BKW56" s="9"/>
      <c r="BKX56" s="9"/>
      <c r="BKY56" s="9"/>
      <c r="BKZ56" s="9"/>
      <c r="BLA56" s="9"/>
      <c r="BLB56" s="9"/>
      <c r="BLC56" s="9"/>
      <c r="BLD56" s="9"/>
      <c r="BLE56" s="9"/>
      <c r="BLF56" s="9"/>
      <c r="BLG56" s="9"/>
      <c r="BLH56" s="9"/>
      <c r="BLI56" s="9"/>
      <c r="BLJ56" s="9"/>
      <c r="BLK56" s="9"/>
      <c r="BLL56" s="9"/>
      <c r="BLM56" s="9"/>
      <c r="BLN56" s="9"/>
      <c r="BLO56" s="9"/>
      <c r="BLP56" s="9"/>
      <c r="BLQ56" s="9"/>
      <c r="BLR56" s="9"/>
      <c r="BLS56" s="9"/>
      <c r="BLT56" s="9"/>
      <c r="BLU56" s="9"/>
      <c r="BLV56" s="9"/>
      <c r="BLW56" s="9"/>
      <c r="BLX56" s="9"/>
      <c r="BLY56" s="9"/>
      <c r="BLZ56" s="9"/>
      <c r="BMA56" s="9"/>
      <c r="BMB56" s="9"/>
      <c r="BMC56" s="9"/>
      <c r="BMD56" s="9"/>
      <c r="BME56" s="9"/>
      <c r="BMF56" s="9"/>
      <c r="BMG56" s="9"/>
      <c r="BMH56" s="9"/>
      <c r="BMI56" s="9"/>
      <c r="BMJ56" s="9"/>
      <c r="BMK56" s="9"/>
      <c r="BML56" s="9"/>
      <c r="BMM56" s="9"/>
      <c r="BMN56" s="9"/>
      <c r="BMO56" s="9"/>
      <c r="BMP56" s="9"/>
      <c r="BMQ56" s="9"/>
      <c r="BMR56" s="9"/>
      <c r="BMS56" s="9"/>
      <c r="BMT56" s="9"/>
      <c r="BMU56" s="9"/>
      <c r="BMV56" s="9"/>
      <c r="BMW56" s="9"/>
      <c r="BMX56" s="9"/>
      <c r="BMY56" s="9"/>
      <c r="BMZ56" s="9"/>
      <c r="BNA56" s="9"/>
      <c r="BNB56" s="9"/>
      <c r="BNC56" s="9"/>
      <c r="BND56" s="9"/>
      <c r="BNE56" s="9"/>
      <c r="BNF56" s="9"/>
      <c r="BNG56" s="9"/>
      <c r="BNH56" s="9"/>
      <c r="BNI56" s="9"/>
      <c r="BNJ56" s="9"/>
      <c r="BNK56" s="9"/>
      <c r="BNL56" s="9"/>
      <c r="BNM56" s="9"/>
      <c r="BNN56" s="9"/>
      <c r="BNO56" s="9"/>
      <c r="BNP56" s="9"/>
      <c r="BNQ56" s="9"/>
      <c r="BNR56" s="9"/>
      <c r="BNS56" s="9"/>
      <c r="BNT56" s="9"/>
      <c r="BNU56" s="9"/>
      <c r="BNV56" s="9"/>
      <c r="BNW56" s="9"/>
      <c r="BNX56" s="9"/>
      <c r="BNY56" s="9"/>
      <c r="BNZ56" s="9"/>
      <c r="BOA56" s="9"/>
      <c r="BOB56" s="9"/>
      <c r="BOC56" s="9"/>
      <c r="BOD56" s="9"/>
      <c r="BOE56" s="9"/>
      <c r="BOF56" s="9"/>
      <c r="BOG56" s="9"/>
      <c r="BOH56" s="9"/>
      <c r="BOI56" s="9"/>
      <c r="BOJ56" s="9"/>
      <c r="BOK56" s="9"/>
      <c r="BOL56" s="9"/>
      <c r="BOM56" s="9"/>
      <c r="BON56" s="9"/>
      <c r="BOO56" s="9"/>
      <c r="BOP56" s="9"/>
      <c r="BOQ56" s="9"/>
      <c r="BOR56" s="9"/>
      <c r="BOS56" s="9"/>
      <c r="BOT56" s="9"/>
      <c r="BOU56" s="9"/>
      <c r="BOV56" s="9"/>
      <c r="BOW56" s="9"/>
      <c r="BOX56" s="9"/>
      <c r="BOY56" s="9"/>
      <c r="BOZ56" s="9"/>
      <c r="BPA56" s="9"/>
      <c r="BPB56" s="9"/>
      <c r="BPC56" s="9"/>
      <c r="BPD56" s="9"/>
      <c r="BPE56" s="9"/>
      <c r="BPF56" s="9"/>
      <c r="BPG56" s="9"/>
      <c r="BPH56" s="9"/>
      <c r="BPI56" s="9"/>
      <c r="BPJ56" s="9"/>
      <c r="BPK56" s="9"/>
      <c r="BPL56" s="9"/>
      <c r="BPM56" s="9"/>
      <c r="BPN56" s="9"/>
      <c r="BPO56" s="9"/>
      <c r="BPP56" s="9"/>
      <c r="BPQ56" s="9"/>
      <c r="BPR56" s="9"/>
      <c r="BPS56" s="9"/>
      <c r="BPT56" s="9"/>
      <c r="BPU56" s="9"/>
      <c r="BPV56" s="9"/>
      <c r="BPW56" s="9"/>
      <c r="BPX56" s="9"/>
      <c r="BPY56" s="9"/>
      <c r="BPZ56" s="9"/>
      <c r="BQA56" s="9"/>
      <c r="BQB56" s="9"/>
      <c r="BQC56" s="9"/>
      <c r="BQD56" s="9"/>
      <c r="BQE56" s="9"/>
      <c r="BQF56" s="9"/>
      <c r="BQG56" s="9"/>
      <c r="BQH56" s="9"/>
      <c r="BQI56" s="9"/>
      <c r="BQJ56" s="9"/>
      <c r="BQK56" s="9"/>
      <c r="BQL56" s="9"/>
      <c r="BQM56" s="9"/>
      <c r="BQN56" s="9"/>
      <c r="BQO56" s="9"/>
      <c r="BQP56" s="9"/>
      <c r="BQQ56" s="9"/>
      <c r="BQR56" s="9"/>
      <c r="BQS56" s="9"/>
      <c r="BQT56" s="9"/>
      <c r="BQU56" s="9"/>
      <c r="BQV56" s="9"/>
      <c r="BQW56" s="9"/>
      <c r="BQX56" s="9"/>
      <c r="BQY56" s="9"/>
      <c r="BQZ56" s="9"/>
      <c r="BRA56" s="9"/>
      <c r="BRB56" s="9"/>
      <c r="BRC56" s="9"/>
      <c r="BRD56" s="9"/>
      <c r="BRE56" s="9"/>
      <c r="BRF56" s="9"/>
      <c r="BRG56" s="9"/>
      <c r="BRH56" s="9"/>
      <c r="BRI56" s="9"/>
      <c r="BRJ56" s="9"/>
      <c r="BRK56" s="9"/>
      <c r="BRL56" s="9"/>
      <c r="BRM56" s="9"/>
      <c r="BRN56" s="9"/>
      <c r="BRO56" s="9"/>
      <c r="BRP56" s="9"/>
      <c r="BRQ56" s="9"/>
      <c r="BRR56" s="9"/>
      <c r="BRS56" s="9"/>
      <c r="BRT56" s="9"/>
      <c r="BRU56" s="9"/>
      <c r="BRV56" s="9"/>
      <c r="BRW56" s="9"/>
      <c r="BRX56" s="9"/>
      <c r="BRY56" s="9"/>
      <c r="BRZ56" s="9"/>
      <c r="BSA56" s="9"/>
      <c r="BSB56" s="9"/>
      <c r="BSC56" s="9"/>
      <c r="BSD56" s="9"/>
      <c r="BSE56" s="9"/>
      <c r="BSF56" s="9"/>
      <c r="BSG56" s="9"/>
      <c r="BSH56" s="9"/>
      <c r="BSI56" s="9"/>
      <c r="BSJ56" s="9"/>
      <c r="BSK56" s="9"/>
      <c r="BSL56" s="9"/>
      <c r="BSM56" s="9"/>
      <c r="BSN56" s="9"/>
      <c r="BSO56" s="9"/>
      <c r="BSP56" s="9"/>
      <c r="BSQ56" s="9"/>
      <c r="BSR56" s="9"/>
      <c r="BSS56" s="9"/>
      <c r="BST56" s="9"/>
      <c r="BSU56" s="9"/>
      <c r="BSV56" s="9"/>
      <c r="BSW56" s="9"/>
      <c r="BSX56" s="9"/>
      <c r="BSY56" s="9"/>
      <c r="BSZ56" s="9"/>
      <c r="BTA56" s="9"/>
      <c r="BTB56" s="9"/>
      <c r="BTC56" s="9"/>
      <c r="BTD56" s="9"/>
      <c r="BTE56" s="9"/>
      <c r="BTF56" s="9"/>
      <c r="BTG56" s="9"/>
      <c r="BTH56" s="9"/>
      <c r="BTI56" s="9"/>
      <c r="BTJ56" s="9"/>
      <c r="BTK56" s="9"/>
      <c r="BTL56" s="9"/>
      <c r="BTM56" s="9"/>
      <c r="BTN56" s="9"/>
      <c r="BTO56" s="9"/>
      <c r="BTP56" s="9"/>
      <c r="BTQ56" s="9"/>
      <c r="BTR56" s="9"/>
      <c r="BTS56" s="9"/>
      <c r="BTT56" s="9"/>
      <c r="BTU56" s="9"/>
      <c r="BTV56" s="9"/>
      <c r="BTW56" s="9"/>
      <c r="BTX56" s="9"/>
      <c r="BTY56" s="9"/>
      <c r="BTZ56" s="9"/>
      <c r="BUA56" s="9"/>
      <c r="BUB56" s="9"/>
      <c r="BUC56" s="9"/>
      <c r="BUD56" s="9"/>
      <c r="BUE56" s="9"/>
      <c r="BUF56" s="9"/>
      <c r="BUG56" s="9"/>
      <c r="BUH56" s="9"/>
      <c r="BUI56" s="9"/>
      <c r="BUJ56" s="9"/>
      <c r="BUK56" s="9"/>
      <c r="BUL56" s="9"/>
      <c r="BUM56" s="9"/>
      <c r="BUN56" s="9"/>
      <c r="BUO56" s="9"/>
      <c r="BUP56" s="9"/>
      <c r="BUQ56" s="9"/>
      <c r="BUR56" s="9"/>
      <c r="BUS56" s="9"/>
      <c r="BUT56" s="9"/>
      <c r="BUU56" s="9"/>
      <c r="BUV56" s="9"/>
      <c r="BUW56" s="9"/>
      <c r="BUX56" s="9"/>
      <c r="BUY56" s="9"/>
      <c r="BUZ56" s="9"/>
      <c r="BVA56" s="9"/>
      <c r="BVB56" s="9"/>
      <c r="BVC56" s="9"/>
      <c r="BVD56" s="9"/>
      <c r="BVE56" s="9"/>
      <c r="BVF56" s="9"/>
      <c r="BVG56" s="9"/>
      <c r="BVH56" s="9"/>
      <c r="BVI56" s="9"/>
      <c r="BVJ56" s="9"/>
      <c r="BVK56" s="9"/>
      <c r="BVL56" s="9"/>
      <c r="BVM56" s="9"/>
      <c r="BVN56" s="9"/>
      <c r="BVO56" s="9"/>
      <c r="BVP56" s="9"/>
      <c r="BVQ56" s="9"/>
      <c r="BVR56" s="9"/>
      <c r="BVS56" s="9"/>
      <c r="BVT56" s="9"/>
      <c r="BVU56" s="9"/>
      <c r="BVV56" s="9"/>
      <c r="BVW56" s="9"/>
      <c r="BVX56" s="9"/>
      <c r="BVY56" s="9"/>
      <c r="BVZ56" s="9"/>
      <c r="BWA56" s="9"/>
      <c r="BWB56" s="9"/>
      <c r="BWC56" s="9"/>
      <c r="BWD56" s="9"/>
      <c r="BWE56" s="9"/>
      <c r="BWF56" s="9"/>
      <c r="BWG56" s="9"/>
      <c r="BWH56" s="9"/>
      <c r="BWI56" s="9"/>
      <c r="BWJ56" s="9"/>
      <c r="BWK56" s="9"/>
      <c r="BWL56" s="9"/>
      <c r="BWM56" s="9"/>
      <c r="BWN56" s="9"/>
      <c r="BWO56" s="9"/>
      <c r="BWP56" s="9"/>
      <c r="BWQ56" s="9"/>
      <c r="BWR56" s="9"/>
      <c r="BWS56" s="9"/>
      <c r="BWT56" s="9"/>
      <c r="BWU56" s="9"/>
      <c r="BWV56" s="9"/>
      <c r="BWW56" s="9"/>
      <c r="BWX56" s="9"/>
      <c r="BWY56" s="9"/>
      <c r="BWZ56" s="9"/>
      <c r="BXA56" s="9"/>
      <c r="BXB56" s="9"/>
      <c r="BXC56" s="9"/>
      <c r="BXD56" s="9"/>
      <c r="BXE56" s="9"/>
      <c r="BXF56" s="9"/>
      <c r="BXG56" s="9"/>
      <c r="BXH56" s="9"/>
      <c r="BXI56" s="9"/>
      <c r="BXJ56" s="9"/>
      <c r="BXK56" s="9"/>
      <c r="BXL56" s="9"/>
      <c r="BXM56" s="9"/>
      <c r="BXN56" s="9"/>
      <c r="BXO56" s="9"/>
      <c r="BXP56" s="9"/>
      <c r="BXQ56" s="9"/>
      <c r="BXR56" s="9"/>
      <c r="BXS56" s="9"/>
      <c r="BXT56" s="9"/>
      <c r="BXU56" s="9"/>
      <c r="BXV56" s="9"/>
      <c r="BXW56" s="9"/>
      <c r="BXX56" s="9"/>
      <c r="BXY56" s="9"/>
      <c r="BXZ56" s="9"/>
      <c r="BYA56" s="9"/>
      <c r="BYB56" s="9"/>
      <c r="BYC56" s="9"/>
      <c r="BYD56" s="9"/>
      <c r="BYE56" s="9"/>
      <c r="BYF56" s="9"/>
      <c r="BYG56" s="9"/>
      <c r="BYH56" s="9"/>
      <c r="BYI56" s="9"/>
      <c r="BYJ56" s="9"/>
      <c r="BYK56" s="9"/>
      <c r="BYL56" s="9"/>
      <c r="BYM56" s="9"/>
      <c r="BYN56" s="9"/>
      <c r="BYO56" s="9"/>
      <c r="BYP56" s="9"/>
      <c r="BYQ56" s="9"/>
      <c r="BYR56" s="9"/>
      <c r="BYS56" s="9"/>
      <c r="BYT56" s="9"/>
      <c r="BYU56" s="9"/>
      <c r="BYV56" s="9"/>
      <c r="BYW56" s="9"/>
      <c r="BYX56" s="9"/>
      <c r="BYY56" s="9"/>
      <c r="BYZ56" s="9"/>
      <c r="BZA56" s="9"/>
      <c r="BZB56" s="9"/>
      <c r="BZC56" s="9"/>
      <c r="BZD56" s="9"/>
      <c r="BZE56" s="9"/>
      <c r="BZF56" s="9"/>
      <c r="BZG56" s="9"/>
      <c r="BZH56" s="9"/>
      <c r="BZI56" s="9"/>
      <c r="BZJ56" s="9"/>
      <c r="BZK56" s="9"/>
      <c r="BZL56" s="9"/>
      <c r="BZM56" s="9"/>
      <c r="BZN56" s="9"/>
      <c r="BZO56" s="9"/>
      <c r="BZP56" s="9"/>
      <c r="BZQ56" s="9"/>
      <c r="BZR56" s="9"/>
      <c r="BZS56" s="9"/>
      <c r="BZT56" s="9"/>
      <c r="BZU56" s="9"/>
      <c r="BZV56" s="9"/>
      <c r="BZW56" s="9"/>
      <c r="BZX56" s="9"/>
      <c r="BZY56" s="9"/>
      <c r="BZZ56" s="9"/>
      <c r="CAA56" s="9"/>
      <c r="CAB56" s="9"/>
      <c r="CAC56" s="9"/>
      <c r="CAD56" s="9"/>
      <c r="CAE56" s="9"/>
      <c r="CAF56" s="9"/>
      <c r="CAG56" s="9"/>
      <c r="CAH56" s="9"/>
      <c r="CAI56" s="9"/>
      <c r="CAJ56" s="9"/>
      <c r="CAK56" s="9"/>
      <c r="CAL56" s="9"/>
      <c r="CAM56" s="9"/>
      <c r="CAN56" s="9"/>
      <c r="CAO56" s="9"/>
      <c r="CAP56" s="9"/>
      <c r="CAQ56" s="9"/>
      <c r="CAR56" s="9"/>
      <c r="CAS56" s="9"/>
      <c r="CAT56" s="9"/>
      <c r="CAU56" s="9"/>
      <c r="CAV56" s="9"/>
      <c r="CAW56" s="9"/>
      <c r="CAX56" s="9"/>
      <c r="CAY56" s="9"/>
      <c r="CAZ56" s="9"/>
      <c r="CBA56" s="9"/>
      <c r="CBB56" s="9"/>
      <c r="CBC56" s="9"/>
      <c r="CBD56" s="9"/>
      <c r="CBE56" s="9"/>
      <c r="CBF56" s="9"/>
      <c r="CBG56" s="9"/>
      <c r="CBH56" s="9"/>
      <c r="CBI56" s="9"/>
      <c r="CBJ56" s="9"/>
      <c r="CBK56" s="9"/>
      <c r="CBL56" s="9"/>
      <c r="CBM56" s="9"/>
      <c r="CBN56" s="9"/>
      <c r="CBO56" s="9"/>
      <c r="CBP56" s="9"/>
      <c r="CBQ56" s="9"/>
      <c r="CBR56" s="9"/>
      <c r="CBS56" s="9"/>
      <c r="CBT56" s="9"/>
      <c r="CBU56" s="9"/>
      <c r="CBV56" s="9"/>
      <c r="CBW56" s="9"/>
      <c r="CBX56" s="9"/>
      <c r="CBY56" s="9"/>
      <c r="CBZ56" s="9"/>
      <c r="CCA56" s="9"/>
      <c r="CCB56" s="9"/>
      <c r="CCC56" s="9"/>
      <c r="CCD56" s="9"/>
      <c r="CCE56" s="9"/>
      <c r="CCF56" s="9"/>
      <c r="CCG56" s="9"/>
      <c r="CCH56" s="9"/>
      <c r="CCI56" s="9"/>
      <c r="CCJ56" s="9"/>
      <c r="CCK56" s="9"/>
      <c r="CCL56" s="9"/>
      <c r="CCM56" s="9"/>
      <c r="CCN56" s="9"/>
      <c r="CCO56" s="9"/>
      <c r="CCP56" s="9"/>
      <c r="CCQ56" s="9"/>
      <c r="CCR56" s="9"/>
      <c r="CCS56" s="9"/>
      <c r="CCT56" s="9"/>
      <c r="CCU56" s="9"/>
      <c r="CCV56" s="9"/>
      <c r="CCW56" s="9"/>
      <c r="CCX56" s="9"/>
      <c r="CCY56" s="9"/>
      <c r="CCZ56" s="9"/>
      <c r="CDA56" s="9"/>
      <c r="CDB56" s="9"/>
      <c r="CDC56" s="9"/>
      <c r="CDD56" s="9"/>
      <c r="CDE56" s="9"/>
      <c r="CDF56" s="9"/>
      <c r="CDG56" s="9"/>
      <c r="CDH56" s="9"/>
      <c r="CDI56" s="9"/>
      <c r="CDJ56" s="9"/>
      <c r="CDK56" s="9"/>
      <c r="CDL56" s="9"/>
      <c r="CDM56" s="9"/>
      <c r="CDN56" s="9"/>
      <c r="CDO56" s="9"/>
      <c r="CDP56" s="9"/>
      <c r="CDQ56" s="9"/>
      <c r="CDR56" s="9"/>
      <c r="CDS56" s="9"/>
      <c r="CDT56" s="9"/>
      <c r="CDU56" s="9"/>
      <c r="CDV56" s="9"/>
      <c r="CDW56" s="9"/>
      <c r="CDX56" s="9"/>
      <c r="CDY56" s="9"/>
      <c r="CDZ56" s="9"/>
      <c r="CEA56" s="9"/>
      <c r="CEB56" s="9"/>
      <c r="CEC56" s="9"/>
      <c r="CED56" s="9"/>
      <c r="CEE56" s="9"/>
      <c r="CEF56" s="9"/>
      <c r="CEG56" s="9"/>
      <c r="CEH56" s="9"/>
      <c r="CEI56" s="9"/>
      <c r="CEJ56" s="9"/>
      <c r="CEK56" s="9"/>
      <c r="CEL56" s="9"/>
      <c r="CEM56" s="9"/>
      <c r="CEN56" s="9"/>
      <c r="CEO56" s="9"/>
      <c r="CEP56" s="9"/>
      <c r="CEQ56" s="9"/>
      <c r="CER56" s="9"/>
      <c r="CES56" s="9"/>
      <c r="CET56" s="9"/>
      <c r="CEU56" s="9"/>
      <c r="CEV56" s="9"/>
      <c r="CEW56" s="9"/>
      <c r="CEX56" s="9"/>
      <c r="CEY56" s="9"/>
      <c r="CEZ56" s="9"/>
      <c r="CFA56" s="9"/>
      <c r="CFB56" s="9"/>
      <c r="CFC56" s="9"/>
      <c r="CFD56" s="9"/>
      <c r="CFE56" s="9"/>
      <c r="CFF56" s="9"/>
      <c r="CFG56" s="9"/>
      <c r="CFH56" s="9"/>
      <c r="CFI56" s="9"/>
      <c r="CFJ56" s="9"/>
      <c r="CFK56" s="9"/>
      <c r="CFL56" s="9"/>
      <c r="CFM56" s="9"/>
      <c r="CFN56" s="9"/>
      <c r="CFO56" s="9"/>
      <c r="CFP56" s="9"/>
      <c r="CFQ56" s="9"/>
      <c r="CFR56" s="9"/>
      <c r="CFS56" s="9"/>
      <c r="CFT56" s="9"/>
      <c r="CFU56" s="9"/>
      <c r="CFV56" s="9"/>
      <c r="CFW56" s="9"/>
      <c r="CFX56" s="9"/>
      <c r="CFY56" s="9"/>
      <c r="CFZ56" s="9"/>
      <c r="CGA56" s="9"/>
      <c r="CGB56" s="9"/>
      <c r="CGC56" s="9"/>
      <c r="CGD56" s="9"/>
      <c r="CGE56" s="9"/>
      <c r="CGF56" s="9"/>
      <c r="CGG56" s="9"/>
      <c r="CGH56" s="9"/>
      <c r="CGI56" s="9"/>
      <c r="CGJ56" s="9"/>
      <c r="CGK56" s="9"/>
      <c r="CGL56" s="9"/>
      <c r="CGM56" s="9"/>
      <c r="CGN56" s="9"/>
      <c r="CGO56" s="9"/>
      <c r="CGP56" s="9"/>
      <c r="CGQ56" s="9"/>
      <c r="CGR56" s="9"/>
      <c r="CGS56" s="9"/>
      <c r="CGT56" s="9"/>
      <c r="CGU56" s="9"/>
      <c r="CGV56" s="9"/>
      <c r="CGW56" s="9"/>
      <c r="CGX56" s="9"/>
      <c r="CGY56" s="9"/>
      <c r="CGZ56" s="9"/>
      <c r="CHA56" s="9"/>
      <c r="CHB56" s="9"/>
      <c r="CHC56" s="9"/>
      <c r="CHD56" s="9"/>
      <c r="CHE56" s="9"/>
      <c r="CHF56" s="9"/>
      <c r="CHG56" s="9"/>
      <c r="CHH56" s="9"/>
      <c r="CHI56" s="9"/>
      <c r="CHJ56" s="9"/>
      <c r="CHK56" s="9"/>
      <c r="CHL56" s="9"/>
      <c r="CHM56" s="9"/>
      <c r="CHN56" s="9"/>
      <c r="CHO56" s="9"/>
      <c r="CHP56" s="9"/>
      <c r="CHQ56" s="9"/>
      <c r="CHR56" s="9"/>
      <c r="CHS56" s="9"/>
      <c r="CHT56" s="9"/>
      <c r="CHU56" s="9"/>
      <c r="CHV56" s="9"/>
      <c r="CHW56" s="9"/>
      <c r="CHX56" s="9"/>
      <c r="CHY56" s="9"/>
      <c r="CHZ56" s="9"/>
      <c r="CIA56" s="9"/>
      <c r="CIB56" s="9"/>
      <c r="CIC56" s="9"/>
      <c r="CID56" s="9"/>
      <c r="CIE56" s="9"/>
      <c r="CIF56" s="9"/>
      <c r="CIG56" s="9"/>
      <c r="CIH56" s="9"/>
      <c r="CII56" s="9"/>
      <c r="CIJ56" s="9"/>
      <c r="CIK56" s="9"/>
      <c r="CIL56" s="9"/>
      <c r="CIM56" s="9"/>
      <c r="CIN56" s="9"/>
      <c r="CIO56" s="9"/>
      <c r="CIP56" s="9"/>
      <c r="CIQ56" s="9"/>
      <c r="CIR56" s="9"/>
      <c r="CIS56" s="9"/>
      <c r="CIT56" s="9"/>
      <c r="CIU56" s="9"/>
      <c r="CIV56" s="9"/>
      <c r="CIW56" s="9"/>
      <c r="CIX56" s="9"/>
      <c r="CIY56" s="9"/>
      <c r="CIZ56" s="9"/>
      <c r="CJA56" s="9"/>
      <c r="CJB56" s="9"/>
      <c r="CJC56" s="9"/>
      <c r="CJD56" s="9"/>
      <c r="CJE56" s="9"/>
      <c r="CJF56" s="9"/>
      <c r="CJG56" s="9"/>
      <c r="CJH56" s="9"/>
      <c r="CJI56" s="9"/>
      <c r="CJJ56" s="9"/>
      <c r="CJK56" s="9"/>
      <c r="CJL56" s="9"/>
      <c r="CJM56" s="9"/>
      <c r="CJN56" s="9"/>
      <c r="CJO56" s="9"/>
      <c r="CJP56" s="9"/>
      <c r="CJQ56" s="9"/>
      <c r="CJR56" s="9"/>
      <c r="CJS56" s="9"/>
      <c r="CJT56" s="9"/>
      <c r="CJU56" s="9"/>
      <c r="CJV56" s="9"/>
      <c r="CJW56" s="9"/>
      <c r="CJX56" s="9"/>
      <c r="CJY56" s="9"/>
      <c r="CJZ56" s="9"/>
      <c r="CKA56" s="9"/>
      <c r="CKB56" s="9"/>
      <c r="CKC56" s="9"/>
      <c r="CKD56" s="9"/>
      <c r="CKE56" s="9"/>
      <c r="CKF56" s="9"/>
      <c r="CKG56" s="9"/>
      <c r="CKH56" s="9"/>
      <c r="CKI56" s="9"/>
      <c r="CKJ56" s="9"/>
      <c r="CKK56" s="9"/>
      <c r="CKL56" s="9"/>
      <c r="CKM56" s="9"/>
      <c r="CKN56" s="9"/>
      <c r="CKO56" s="9"/>
      <c r="CKP56" s="9"/>
      <c r="CKQ56" s="9"/>
      <c r="CKR56" s="9"/>
      <c r="CKS56" s="9"/>
      <c r="CKT56" s="9"/>
      <c r="CKU56" s="9"/>
      <c r="CKV56" s="9"/>
      <c r="CKW56" s="9"/>
      <c r="CKX56" s="9"/>
      <c r="CKY56" s="9"/>
      <c r="CKZ56" s="9"/>
      <c r="CLA56" s="9"/>
      <c r="CLB56" s="9"/>
      <c r="CLC56" s="9"/>
      <c r="CLD56" s="9"/>
      <c r="CLE56" s="9"/>
      <c r="CLF56" s="9"/>
      <c r="CLG56" s="9"/>
      <c r="CLH56" s="9"/>
      <c r="CLI56" s="9"/>
      <c r="CLJ56" s="9"/>
      <c r="CLK56" s="9"/>
      <c r="CLL56" s="9"/>
      <c r="CLM56" s="9"/>
      <c r="CLN56" s="9"/>
      <c r="CLO56" s="9"/>
      <c r="CLP56" s="9"/>
      <c r="CLQ56" s="9"/>
      <c r="CLR56" s="9"/>
      <c r="CLS56" s="9"/>
      <c r="CLT56" s="9"/>
      <c r="CLU56" s="9"/>
      <c r="CLV56" s="9"/>
      <c r="CLW56" s="9"/>
      <c r="CLX56" s="9"/>
      <c r="CLY56" s="9"/>
      <c r="CLZ56" s="9"/>
      <c r="CMA56" s="9"/>
      <c r="CMB56" s="9"/>
      <c r="CMC56" s="9"/>
      <c r="CMD56" s="9"/>
      <c r="CME56" s="9"/>
      <c r="CMF56" s="9"/>
      <c r="CMG56" s="9"/>
      <c r="CMH56" s="9"/>
      <c r="CMI56" s="9"/>
      <c r="CMJ56" s="9"/>
      <c r="CMK56" s="9"/>
      <c r="CML56" s="9"/>
      <c r="CMM56" s="9"/>
      <c r="CMN56" s="9"/>
      <c r="CMO56" s="9"/>
      <c r="CMP56" s="9"/>
      <c r="CMQ56" s="9"/>
      <c r="CMR56" s="9"/>
      <c r="CMS56" s="9"/>
      <c r="CMT56" s="9"/>
      <c r="CMU56" s="9"/>
      <c r="CMV56" s="9"/>
      <c r="CMW56" s="9"/>
      <c r="CMX56" s="9"/>
      <c r="CMY56" s="9"/>
      <c r="CMZ56" s="9"/>
      <c r="CNA56" s="9"/>
      <c r="CNB56" s="9"/>
      <c r="CNC56" s="9"/>
      <c r="CND56" s="9"/>
      <c r="CNE56" s="9"/>
      <c r="CNF56" s="9"/>
      <c r="CNG56" s="9"/>
      <c r="CNH56" s="9"/>
      <c r="CNI56" s="9"/>
      <c r="CNJ56" s="9"/>
      <c r="CNK56" s="9"/>
      <c r="CNL56" s="9"/>
      <c r="CNM56" s="9"/>
      <c r="CNN56" s="9"/>
      <c r="CNO56" s="9"/>
      <c r="CNP56" s="9"/>
      <c r="CNQ56" s="9"/>
      <c r="CNR56" s="9"/>
      <c r="CNS56" s="9"/>
      <c r="CNT56" s="9"/>
      <c r="CNU56" s="9"/>
      <c r="CNV56" s="9"/>
      <c r="CNW56" s="9"/>
      <c r="CNX56" s="9"/>
      <c r="CNY56" s="9"/>
      <c r="CNZ56" s="9"/>
      <c r="COA56" s="9"/>
      <c r="COB56" s="9"/>
      <c r="COC56" s="9"/>
      <c r="COD56" s="9"/>
      <c r="COE56" s="9"/>
      <c r="COF56" s="9"/>
      <c r="COG56" s="9"/>
      <c r="COH56" s="9"/>
      <c r="COI56" s="9"/>
      <c r="COJ56" s="9"/>
      <c r="COK56" s="9"/>
      <c r="COL56" s="9"/>
      <c r="COM56" s="9"/>
      <c r="CON56" s="9"/>
      <c r="COO56" s="9"/>
      <c r="COP56" s="9"/>
      <c r="COQ56" s="9"/>
      <c r="COR56" s="9"/>
      <c r="COS56" s="9"/>
      <c r="COT56" s="9"/>
      <c r="COU56" s="9"/>
      <c r="COV56" s="9"/>
      <c r="COW56" s="9"/>
      <c r="COX56" s="9"/>
      <c r="COY56" s="9"/>
      <c r="COZ56" s="9"/>
      <c r="CPA56" s="9"/>
      <c r="CPB56" s="9"/>
      <c r="CPC56" s="9"/>
      <c r="CPD56" s="9"/>
      <c r="CPE56" s="9"/>
      <c r="CPF56" s="9"/>
      <c r="CPG56" s="9"/>
      <c r="CPH56" s="9"/>
      <c r="CPI56" s="9"/>
      <c r="CPJ56" s="9"/>
      <c r="CPK56" s="9"/>
      <c r="CPL56" s="9"/>
      <c r="CPM56" s="9"/>
      <c r="CPN56" s="9"/>
      <c r="CPO56" s="9"/>
      <c r="CPP56" s="9"/>
      <c r="CPQ56" s="9"/>
      <c r="CPR56" s="9"/>
      <c r="CPS56" s="9"/>
      <c r="CPT56" s="9"/>
      <c r="CPU56" s="9"/>
      <c r="CPV56" s="9"/>
      <c r="CPW56" s="9"/>
      <c r="CPX56" s="9"/>
      <c r="CPY56" s="9"/>
      <c r="CPZ56" s="9"/>
      <c r="CQA56" s="9"/>
      <c r="CQB56" s="9"/>
      <c r="CQC56" s="9"/>
      <c r="CQD56" s="9"/>
      <c r="CQE56" s="9"/>
      <c r="CQF56" s="9"/>
      <c r="CQG56" s="9"/>
      <c r="CQH56" s="9"/>
      <c r="CQI56" s="9"/>
      <c r="CQJ56" s="9"/>
      <c r="CQK56" s="9"/>
      <c r="CQL56" s="9"/>
      <c r="CQM56" s="9"/>
      <c r="CQN56" s="9"/>
      <c r="CQO56" s="9"/>
      <c r="CQP56" s="9"/>
      <c r="CQQ56" s="9"/>
      <c r="CQR56" s="9"/>
      <c r="CQS56" s="9"/>
      <c r="CQT56" s="9"/>
      <c r="CQU56" s="9"/>
      <c r="CQV56" s="9"/>
      <c r="CQW56" s="9"/>
      <c r="CQX56" s="9"/>
      <c r="CQY56" s="9"/>
      <c r="CQZ56" s="9"/>
      <c r="CRA56" s="9"/>
      <c r="CRB56" s="9"/>
      <c r="CRC56" s="9"/>
      <c r="CRD56" s="9"/>
      <c r="CRE56" s="9"/>
      <c r="CRF56" s="9"/>
      <c r="CRG56" s="9"/>
      <c r="CRH56" s="9"/>
      <c r="CRI56" s="9"/>
      <c r="CRJ56" s="9"/>
      <c r="CRK56" s="9"/>
      <c r="CRL56" s="9"/>
      <c r="CRM56" s="9"/>
      <c r="CRN56" s="9"/>
      <c r="CRO56" s="9"/>
      <c r="CRP56" s="9"/>
      <c r="CRQ56" s="9"/>
      <c r="CRR56" s="9"/>
      <c r="CRS56" s="9"/>
      <c r="CRT56" s="9"/>
      <c r="CRU56" s="9"/>
      <c r="CRV56" s="9"/>
      <c r="CRW56" s="9"/>
      <c r="CRX56" s="9"/>
      <c r="CRY56" s="9"/>
      <c r="CRZ56" s="9"/>
      <c r="CSA56" s="9"/>
      <c r="CSB56" s="9"/>
      <c r="CSC56" s="9"/>
      <c r="CSD56" s="9"/>
      <c r="CSE56" s="9"/>
      <c r="CSF56" s="9"/>
      <c r="CSG56" s="9"/>
      <c r="CSH56" s="9"/>
      <c r="CSI56" s="9"/>
      <c r="CSJ56" s="9"/>
      <c r="CSK56" s="9"/>
      <c r="CSL56" s="9"/>
      <c r="CSM56" s="9"/>
      <c r="CSN56" s="9"/>
      <c r="CSO56" s="9"/>
      <c r="CSP56" s="9"/>
      <c r="CSQ56" s="9"/>
      <c r="CSR56" s="9"/>
      <c r="CSS56" s="9"/>
      <c r="CST56" s="9"/>
      <c r="CSU56" s="9"/>
      <c r="CSV56" s="9"/>
      <c r="CSW56" s="9"/>
      <c r="CSX56" s="9"/>
      <c r="CSY56" s="9"/>
      <c r="CSZ56" s="9"/>
      <c r="CTA56" s="9"/>
      <c r="CTB56" s="9"/>
      <c r="CTC56" s="9"/>
      <c r="CTD56" s="9"/>
      <c r="CTE56" s="9"/>
      <c r="CTF56" s="9"/>
      <c r="CTG56" s="9"/>
      <c r="CTH56" s="9"/>
      <c r="CTI56" s="9"/>
      <c r="CTJ56" s="9"/>
      <c r="CTK56" s="9"/>
      <c r="CTL56" s="9"/>
      <c r="CTM56" s="9"/>
      <c r="CTN56" s="9"/>
      <c r="CTO56" s="9"/>
      <c r="CTP56" s="9"/>
      <c r="CTQ56" s="9"/>
      <c r="CTR56" s="9"/>
      <c r="CTS56" s="9"/>
      <c r="CTT56" s="9"/>
      <c r="CTU56" s="9"/>
      <c r="CTV56" s="9"/>
      <c r="CTW56" s="9"/>
      <c r="CTX56" s="9"/>
      <c r="CTY56" s="9"/>
      <c r="CTZ56" s="9"/>
      <c r="CUA56" s="9"/>
      <c r="CUB56" s="9"/>
      <c r="CUC56" s="9"/>
      <c r="CUD56" s="9"/>
      <c r="CUE56" s="9"/>
      <c r="CUF56" s="9"/>
      <c r="CUG56" s="9"/>
      <c r="CUH56" s="9"/>
      <c r="CUI56" s="9"/>
      <c r="CUJ56" s="9"/>
      <c r="CUK56" s="9"/>
      <c r="CUL56" s="9"/>
      <c r="CUM56" s="9"/>
      <c r="CUN56" s="9"/>
      <c r="CUO56" s="9"/>
      <c r="CUP56" s="9"/>
      <c r="CUQ56" s="9"/>
      <c r="CUR56" s="9"/>
      <c r="CUS56" s="9"/>
      <c r="CUT56" s="9"/>
    </row>
    <row r="57" spans="1:2594" s="66" customFormat="1" ht="15" customHeight="1" x14ac:dyDescent="0.15">
      <c r="A57" s="194" t="s">
        <v>146</v>
      </c>
      <c r="B57" s="178" t="s">
        <v>147</v>
      </c>
      <c r="C57" s="241" t="s">
        <v>79</v>
      </c>
      <c r="D57" s="68"/>
      <c r="E57" s="68"/>
      <c r="F57" s="68"/>
      <c r="G57" s="68"/>
      <c r="H57" s="68"/>
      <c r="I57" s="68"/>
      <c r="J57" s="68"/>
      <c r="K57" s="265"/>
      <c r="L57" s="115"/>
      <c r="M57" s="115"/>
      <c r="N57" s="317" t="str">
        <f t="shared" si="11"/>
        <v>12</v>
      </c>
      <c r="O57" s="64" t="str">
        <f t="shared" si="12"/>
        <v>БУМАГА И КАРТОН</v>
      </c>
      <c r="P57" s="241" t="s">
        <v>79</v>
      </c>
      <c r="Q57" s="155">
        <f>D57-(D58+D63+D64+D69)</f>
        <v>0</v>
      </c>
      <c r="R57" s="112">
        <f t="shared" ref="R57:X57" si="34">E57-(E58+E63+E64+E69)</f>
        <v>0</v>
      </c>
      <c r="S57" s="112">
        <f t="shared" si="34"/>
        <v>0</v>
      </c>
      <c r="T57" s="112">
        <f t="shared" si="34"/>
        <v>0</v>
      </c>
      <c r="U57" s="112">
        <f t="shared" si="34"/>
        <v>0</v>
      </c>
      <c r="V57" s="112">
        <f t="shared" si="34"/>
        <v>0</v>
      </c>
      <c r="W57" s="112">
        <f t="shared" si="34"/>
        <v>0</v>
      </c>
      <c r="X57" s="228">
        <f t="shared" si="34"/>
        <v>0</v>
      </c>
      <c r="Y57" s="124"/>
      <c r="Z57" s="132" t="str">
        <f t="shared" si="4"/>
        <v>12</v>
      </c>
      <c r="AA57" s="64" t="str">
        <f t="shared" si="4"/>
        <v>БУМАГА И КАРТОН</v>
      </c>
      <c r="AB57" s="241" t="s">
        <v>184</v>
      </c>
      <c r="AC57" s="139">
        <f>IF(ISNUMBER('CB1-Производство'!D69+D57-H57),'CB1-Производство'!D69+D57-H57,IF(ISNUMBER(H57-D57),"NT " &amp; H57-D57,"…"))</f>
        <v>9150</v>
      </c>
      <c r="AD57" s="137">
        <f>IF(ISNUMBER('CB1-Производство'!E69+F57-J57),'CB1-Производство'!E69+F57-J57,IF(ISNUMBER(J57-F57),"NT " &amp; J57-F57,"…"))</f>
        <v>9527</v>
      </c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  <c r="ALN57" s="9"/>
      <c r="ALO57" s="9"/>
      <c r="ALP57" s="9"/>
      <c r="ALQ57" s="9"/>
      <c r="ALR57" s="9"/>
      <c r="ALS57" s="9"/>
      <c r="ALT57" s="9"/>
      <c r="ALU57" s="9"/>
      <c r="ALV57" s="9"/>
      <c r="ALW57" s="9"/>
      <c r="ALX57" s="9"/>
      <c r="ALY57" s="9"/>
      <c r="ALZ57" s="9"/>
      <c r="AMA57" s="9"/>
      <c r="AMB57" s="9"/>
      <c r="AMC57" s="9"/>
      <c r="AMD57" s="9"/>
      <c r="AME57" s="9"/>
      <c r="AMF57" s="9"/>
      <c r="AMG57" s="9"/>
      <c r="AMH57" s="9"/>
      <c r="AMI57" s="9"/>
      <c r="AMJ57" s="9"/>
      <c r="AMK57" s="9"/>
      <c r="AML57" s="9"/>
      <c r="AMM57" s="9"/>
      <c r="AMN57" s="9"/>
      <c r="AMO57" s="9"/>
      <c r="AMP57" s="9"/>
      <c r="AMQ57" s="9"/>
      <c r="AMR57" s="9"/>
      <c r="AMS57" s="9"/>
      <c r="AMT57" s="9"/>
      <c r="AMU57" s="9"/>
      <c r="AMV57" s="9"/>
      <c r="AMW57" s="9"/>
      <c r="AMX57" s="9"/>
      <c r="AMY57" s="9"/>
      <c r="AMZ57" s="9"/>
      <c r="ANA57" s="9"/>
      <c r="ANB57" s="9"/>
      <c r="ANC57" s="9"/>
      <c r="AND57" s="9"/>
      <c r="ANE57" s="9"/>
      <c r="ANF57" s="9"/>
      <c r="ANG57" s="9"/>
      <c r="ANH57" s="9"/>
      <c r="ANI57" s="9"/>
      <c r="ANJ57" s="9"/>
      <c r="ANK57" s="9"/>
      <c r="ANL57" s="9"/>
      <c r="ANM57" s="9"/>
      <c r="ANN57" s="9"/>
      <c r="ANO57" s="9"/>
      <c r="ANP57" s="9"/>
      <c r="ANQ57" s="9"/>
      <c r="ANR57" s="9"/>
      <c r="ANS57" s="9"/>
      <c r="ANT57" s="9"/>
      <c r="ANU57" s="9"/>
      <c r="ANV57" s="9"/>
      <c r="ANW57" s="9"/>
      <c r="ANX57" s="9"/>
      <c r="ANY57" s="9"/>
      <c r="ANZ57" s="9"/>
      <c r="AOA57" s="9"/>
      <c r="AOB57" s="9"/>
      <c r="AOC57" s="9"/>
      <c r="AOD57" s="9"/>
      <c r="AOE57" s="9"/>
      <c r="AOF57" s="9"/>
      <c r="AOG57" s="9"/>
      <c r="AOH57" s="9"/>
      <c r="AOI57" s="9"/>
      <c r="AOJ57" s="9"/>
      <c r="AOK57" s="9"/>
      <c r="AOL57" s="9"/>
      <c r="AOM57" s="9"/>
      <c r="AON57" s="9"/>
      <c r="AOO57" s="9"/>
      <c r="AOP57" s="9"/>
      <c r="AOQ57" s="9"/>
      <c r="AOR57" s="9"/>
      <c r="AOS57" s="9"/>
      <c r="AOT57" s="9"/>
      <c r="AOU57" s="9"/>
      <c r="AOV57" s="9"/>
      <c r="AOW57" s="9"/>
      <c r="AOX57" s="9"/>
      <c r="AOY57" s="9"/>
      <c r="AOZ57" s="9"/>
      <c r="APA57" s="9"/>
      <c r="APB57" s="9"/>
      <c r="APC57" s="9"/>
      <c r="APD57" s="9"/>
      <c r="APE57" s="9"/>
      <c r="APF57" s="9"/>
      <c r="APG57" s="9"/>
      <c r="APH57" s="9"/>
      <c r="API57" s="9"/>
      <c r="APJ57" s="9"/>
      <c r="APK57" s="9"/>
      <c r="APL57" s="9"/>
      <c r="APM57" s="9"/>
      <c r="APN57" s="9"/>
      <c r="APO57" s="9"/>
      <c r="APP57" s="9"/>
      <c r="APQ57" s="9"/>
      <c r="APR57" s="9"/>
      <c r="APS57" s="9"/>
      <c r="APT57" s="9"/>
      <c r="APU57" s="9"/>
      <c r="APV57" s="9"/>
      <c r="APW57" s="9"/>
      <c r="APX57" s="9"/>
      <c r="APY57" s="9"/>
      <c r="APZ57" s="9"/>
      <c r="AQA57" s="9"/>
      <c r="AQB57" s="9"/>
      <c r="AQC57" s="9"/>
      <c r="AQD57" s="9"/>
      <c r="AQE57" s="9"/>
      <c r="AQF57" s="9"/>
      <c r="AQG57" s="9"/>
      <c r="AQH57" s="9"/>
      <c r="AQI57" s="9"/>
      <c r="AQJ57" s="9"/>
      <c r="AQK57" s="9"/>
      <c r="AQL57" s="9"/>
      <c r="AQM57" s="9"/>
      <c r="AQN57" s="9"/>
      <c r="AQO57" s="9"/>
      <c r="AQP57" s="9"/>
      <c r="AQQ57" s="9"/>
      <c r="AQR57" s="9"/>
      <c r="AQS57" s="9"/>
      <c r="AQT57" s="9"/>
      <c r="AQU57" s="9"/>
      <c r="AQV57" s="9"/>
      <c r="AQW57" s="9"/>
      <c r="AQX57" s="9"/>
      <c r="AQY57" s="9"/>
      <c r="AQZ57" s="9"/>
      <c r="ARA57" s="9"/>
      <c r="ARB57" s="9"/>
      <c r="ARC57" s="9"/>
      <c r="ARD57" s="9"/>
      <c r="ARE57" s="9"/>
      <c r="ARF57" s="9"/>
      <c r="ARG57" s="9"/>
      <c r="ARH57" s="9"/>
      <c r="ARI57" s="9"/>
      <c r="ARJ57" s="9"/>
      <c r="ARK57" s="9"/>
      <c r="ARL57" s="9"/>
      <c r="ARM57" s="9"/>
      <c r="ARN57" s="9"/>
      <c r="ARO57" s="9"/>
      <c r="ARP57" s="9"/>
      <c r="ARQ57" s="9"/>
      <c r="ARR57" s="9"/>
      <c r="ARS57" s="9"/>
      <c r="ART57" s="9"/>
      <c r="ARU57" s="9"/>
      <c r="ARV57" s="9"/>
      <c r="ARW57" s="9"/>
      <c r="ARX57" s="9"/>
      <c r="ARY57" s="9"/>
      <c r="ARZ57" s="9"/>
      <c r="ASA57" s="9"/>
      <c r="ASB57" s="9"/>
      <c r="ASC57" s="9"/>
      <c r="ASD57" s="9"/>
      <c r="ASE57" s="9"/>
      <c r="ASF57" s="9"/>
      <c r="ASG57" s="9"/>
      <c r="ASH57" s="9"/>
      <c r="ASI57" s="9"/>
      <c r="ASJ57" s="9"/>
      <c r="ASK57" s="9"/>
      <c r="ASL57" s="9"/>
      <c r="ASM57" s="9"/>
      <c r="ASN57" s="9"/>
      <c r="ASO57" s="9"/>
      <c r="ASP57" s="9"/>
      <c r="ASQ57" s="9"/>
      <c r="ASR57" s="9"/>
      <c r="ASS57" s="9"/>
      <c r="AST57" s="9"/>
      <c r="ASU57" s="9"/>
      <c r="ASV57" s="9"/>
      <c r="ASW57" s="9"/>
      <c r="ASX57" s="9"/>
      <c r="ASY57" s="9"/>
      <c r="ASZ57" s="9"/>
      <c r="ATA57" s="9"/>
      <c r="ATB57" s="9"/>
      <c r="ATC57" s="9"/>
      <c r="ATD57" s="9"/>
      <c r="ATE57" s="9"/>
      <c r="ATF57" s="9"/>
      <c r="ATG57" s="9"/>
      <c r="ATH57" s="9"/>
      <c r="ATI57" s="9"/>
      <c r="ATJ57" s="9"/>
      <c r="ATK57" s="9"/>
      <c r="ATL57" s="9"/>
      <c r="ATM57" s="9"/>
      <c r="ATN57" s="9"/>
      <c r="ATO57" s="9"/>
      <c r="ATP57" s="9"/>
      <c r="ATQ57" s="9"/>
      <c r="ATR57" s="9"/>
      <c r="ATS57" s="9"/>
      <c r="ATT57" s="9"/>
      <c r="ATU57" s="9"/>
      <c r="ATV57" s="9"/>
      <c r="ATW57" s="9"/>
      <c r="ATX57" s="9"/>
      <c r="ATY57" s="9"/>
      <c r="ATZ57" s="9"/>
      <c r="AUA57" s="9"/>
      <c r="AUB57" s="9"/>
      <c r="AUC57" s="9"/>
      <c r="AUD57" s="9"/>
      <c r="AUE57" s="9"/>
      <c r="AUF57" s="9"/>
      <c r="AUG57" s="9"/>
      <c r="AUH57" s="9"/>
      <c r="AUI57" s="9"/>
      <c r="AUJ57" s="9"/>
      <c r="AUK57" s="9"/>
      <c r="AUL57" s="9"/>
      <c r="AUM57" s="9"/>
      <c r="AUN57" s="9"/>
      <c r="AUO57" s="9"/>
      <c r="AUP57" s="9"/>
      <c r="AUQ57" s="9"/>
      <c r="AUR57" s="9"/>
      <c r="AUS57" s="9"/>
      <c r="AUT57" s="9"/>
      <c r="AUU57" s="9"/>
      <c r="AUV57" s="9"/>
      <c r="AUW57" s="9"/>
      <c r="AUX57" s="9"/>
      <c r="AUY57" s="9"/>
      <c r="AUZ57" s="9"/>
      <c r="AVA57" s="9"/>
      <c r="AVB57" s="9"/>
      <c r="AVC57" s="9"/>
      <c r="AVD57" s="9"/>
      <c r="AVE57" s="9"/>
      <c r="AVF57" s="9"/>
      <c r="AVG57" s="9"/>
      <c r="AVH57" s="9"/>
      <c r="AVI57" s="9"/>
      <c r="AVJ57" s="9"/>
      <c r="AVK57" s="9"/>
      <c r="AVL57" s="9"/>
      <c r="AVM57" s="9"/>
      <c r="AVN57" s="9"/>
      <c r="AVO57" s="9"/>
      <c r="AVP57" s="9"/>
      <c r="AVQ57" s="9"/>
      <c r="AVR57" s="9"/>
      <c r="AVS57" s="9"/>
      <c r="AVT57" s="9"/>
      <c r="AVU57" s="9"/>
      <c r="AVV57" s="9"/>
      <c r="AVW57" s="9"/>
      <c r="AVX57" s="9"/>
      <c r="AVY57" s="9"/>
      <c r="AVZ57" s="9"/>
      <c r="AWA57" s="9"/>
      <c r="AWB57" s="9"/>
      <c r="AWC57" s="9"/>
      <c r="AWD57" s="9"/>
      <c r="AWE57" s="9"/>
      <c r="AWF57" s="9"/>
      <c r="AWG57" s="9"/>
      <c r="AWH57" s="9"/>
      <c r="AWI57" s="9"/>
      <c r="AWJ57" s="9"/>
      <c r="AWK57" s="9"/>
      <c r="AWL57" s="9"/>
      <c r="AWM57" s="9"/>
      <c r="AWN57" s="9"/>
      <c r="AWO57" s="9"/>
      <c r="AWP57" s="9"/>
      <c r="AWQ57" s="9"/>
      <c r="AWR57" s="9"/>
      <c r="AWS57" s="9"/>
      <c r="AWT57" s="9"/>
      <c r="AWU57" s="9"/>
      <c r="AWV57" s="9"/>
      <c r="AWW57" s="9"/>
      <c r="AWX57" s="9"/>
      <c r="AWY57" s="9"/>
      <c r="AWZ57" s="9"/>
      <c r="AXA57" s="9"/>
      <c r="AXB57" s="9"/>
      <c r="AXC57" s="9"/>
      <c r="AXD57" s="9"/>
      <c r="AXE57" s="9"/>
      <c r="AXF57" s="9"/>
      <c r="AXG57" s="9"/>
      <c r="AXH57" s="9"/>
      <c r="AXI57" s="9"/>
      <c r="AXJ57" s="9"/>
      <c r="AXK57" s="9"/>
      <c r="AXL57" s="9"/>
      <c r="AXM57" s="9"/>
      <c r="AXN57" s="9"/>
      <c r="AXO57" s="9"/>
      <c r="AXP57" s="9"/>
      <c r="AXQ57" s="9"/>
      <c r="AXR57" s="9"/>
      <c r="AXS57" s="9"/>
      <c r="AXT57" s="9"/>
      <c r="AXU57" s="9"/>
      <c r="AXV57" s="9"/>
      <c r="AXW57" s="9"/>
      <c r="AXX57" s="9"/>
      <c r="AXY57" s="9"/>
      <c r="AXZ57" s="9"/>
      <c r="AYA57" s="9"/>
      <c r="AYB57" s="9"/>
      <c r="AYC57" s="9"/>
      <c r="AYD57" s="9"/>
      <c r="AYE57" s="9"/>
      <c r="AYF57" s="9"/>
      <c r="AYG57" s="9"/>
      <c r="AYH57" s="9"/>
      <c r="AYI57" s="9"/>
      <c r="AYJ57" s="9"/>
      <c r="AYK57" s="9"/>
      <c r="AYL57" s="9"/>
      <c r="AYM57" s="9"/>
      <c r="AYN57" s="9"/>
      <c r="AYO57" s="9"/>
      <c r="AYP57" s="9"/>
      <c r="AYQ57" s="9"/>
      <c r="AYR57" s="9"/>
      <c r="AYS57" s="9"/>
      <c r="AYT57" s="9"/>
      <c r="AYU57" s="9"/>
      <c r="AYV57" s="9"/>
      <c r="AYW57" s="9"/>
      <c r="AYX57" s="9"/>
      <c r="AYY57" s="9"/>
      <c r="AYZ57" s="9"/>
      <c r="AZA57" s="9"/>
      <c r="AZB57" s="9"/>
      <c r="AZC57" s="9"/>
      <c r="AZD57" s="9"/>
      <c r="AZE57" s="9"/>
      <c r="AZF57" s="9"/>
      <c r="AZG57" s="9"/>
      <c r="AZH57" s="9"/>
      <c r="AZI57" s="9"/>
      <c r="AZJ57" s="9"/>
      <c r="AZK57" s="9"/>
      <c r="AZL57" s="9"/>
      <c r="AZM57" s="9"/>
      <c r="AZN57" s="9"/>
      <c r="AZO57" s="9"/>
      <c r="AZP57" s="9"/>
      <c r="AZQ57" s="9"/>
      <c r="AZR57" s="9"/>
      <c r="AZS57" s="9"/>
      <c r="AZT57" s="9"/>
      <c r="AZU57" s="9"/>
      <c r="AZV57" s="9"/>
      <c r="AZW57" s="9"/>
      <c r="AZX57" s="9"/>
      <c r="AZY57" s="9"/>
      <c r="AZZ57" s="9"/>
      <c r="BAA57" s="9"/>
      <c r="BAB57" s="9"/>
      <c r="BAC57" s="9"/>
      <c r="BAD57" s="9"/>
      <c r="BAE57" s="9"/>
      <c r="BAF57" s="9"/>
      <c r="BAG57" s="9"/>
      <c r="BAH57" s="9"/>
      <c r="BAI57" s="9"/>
      <c r="BAJ57" s="9"/>
      <c r="BAK57" s="9"/>
      <c r="BAL57" s="9"/>
      <c r="BAM57" s="9"/>
      <c r="BAN57" s="9"/>
      <c r="BAO57" s="9"/>
      <c r="BAP57" s="9"/>
      <c r="BAQ57" s="9"/>
      <c r="BAR57" s="9"/>
      <c r="BAS57" s="9"/>
      <c r="BAT57" s="9"/>
      <c r="BAU57" s="9"/>
      <c r="BAV57" s="9"/>
      <c r="BAW57" s="9"/>
      <c r="BAX57" s="9"/>
      <c r="BAY57" s="9"/>
      <c r="BAZ57" s="9"/>
      <c r="BBA57" s="9"/>
      <c r="BBB57" s="9"/>
      <c r="BBC57" s="9"/>
      <c r="BBD57" s="9"/>
      <c r="BBE57" s="9"/>
      <c r="BBF57" s="9"/>
      <c r="BBG57" s="9"/>
      <c r="BBH57" s="9"/>
      <c r="BBI57" s="9"/>
      <c r="BBJ57" s="9"/>
      <c r="BBK57" s="9"/>
      <c r="BBL57" s="9"/>
      <c r="BBM57" s="9"/>
      <c r="BBN57" s="9"/>
      <c r="BBO57" s="9"/>
      <c r="BBP57" s="9"/>
      <c r="BBQ57" s="9"/>
      <c r="BBR57" s="9"/>
      <c r="BBS57" s="9"/>
      <c r="BBT57" s="9"/>
      <c r="BBU57" s="9"/>
      <c r="BBV57" s="9"/>
      <c r="BBW57" s="9"/>
      <c r="BBX57" s="9"/>
      <c r="BBY57" s="9"/>
      <c r="BBZ57" s="9"/>
      <c r="BCA57" s="9"/>
      <c r="BCB57" s="9"/>
      <c r="BCC57" s="9"/>
      <c r="BCD57" s="9"/>
      <c r="BCE57" s="9"/>
      <c r="BCF57" s="9"/>
      <c r="BCG57" s="9"/>
      <c r="BCH57" s="9"/>
      <c r="BCI57" s="9"/>
      <c r="BCJ57" s="9"/>
      <c r="BCK57" s="9"/>
      <c r="BCL57" s="9"/>
      <c r="BCM57" s="9"/>
      <c r="BCN57" s="9"/>
      <c r="BCO57" s="9"/>
      <c r="BCP57" s="9"/>
      <c r="BCQ57" s="9"/>
      <c r="BCR57" s="9"/>
      <c r="BCS57" s="9"/>
      <c r="BCT57" s="9"/>
      <c r="BCU57" s="9"/>
      <c r="BCV57" s="9"/>
      <c r="BCW57" s="9"/>
      <c r="BCX57" s="9"/>
      <c r="BCY57" s="9"/>
      <c r="BCZ57" s="9"/>
      <c r="BDA57" s="9"/>
      <c r="BDB57" s="9"/>
      <c r="BDC57" s="9"/>
      <c r="BDD57" s="9"/>
      <c r="BDE57" s="9"/>
      <c r="BDF57" s="9"/>
      <c r="BDG57" s="9"/>
      <c r="BDH57" s="9"/>
      <c r="BDI57" s="9"/>
      <c r="BDJ57" s="9"/>
      <c r="BDK57" s="9"/>
      <c r="BDL57" s="9"/>
      <c r="BDM57" s="9"/>
      <c r="BDN57" s="9"/>
      <c r="BDO57" s="9"/>
      <c r="BDP57" s="9"/>
      <c r="BDQ57" s="9"/>
      <c r="BDR57" s="9"/>
      <c r="BDS57" s="9"/>
      <c r="BDT57" s="9"/>
      <c r="BDU57" s="9"/>
      <c r="BDV57" s="9"/>
      <c r="BDW57" s="9"/>
      <c r="BDX57" s="9"/>
      <c r="BDY57" s="9"/>
      <c r="BDZ57" s="9"/>
      <c r="BEA57" s="9"/>
      <c r="BEB57" s="9"/>
      <c r="BEC57" s="9"/>
      <c r="BED57" s="9"/>
      <c r="BEE57" s="9"/>
      <c r="BEF57" s="9"/>
      <c r="BEG57" s="9"/>
      <c r="BEH57" s="9"/>
      <c r="BEI57" s="9"/>
      <c r="BEJ57" s="9"/>
      <c r="BEK57" s="9"/>
      <c r="BEL57" s="9"/>
      <c r="BEM57" s="9"/>
      <c r="BEN57" s="9"/>
      <c r="BEO57" s="9"/>
      <c r="BEP57" s="9"/>
      <c r="BEQ57" s="9"/>
      <c r="BER57" s="9"/>
      <c r="BES57" s="9"/>
      <c r="BET57" s="9"/>
      <c r="BEU57" s="9"/>
      <c r="BEV57" s="9"/>
      <c r="BEW57" s="9"/>
      <c r="BEX57" s="9"/>
      <c r="BEY57" s="9"/>
      <c r="BEZ57" s="9"/>
      <c r="BFA57" s="9"/>
      <c r="BFB57" s="9"/>
      <c r="BFC57" s="9"/>
      <c r="BFD57" s="9"/>
      <c r="BFE57" s="9"/>
      <c r="BFF57" s="9"/>
      <c r="BFG57" s="9"/>
      <c r="BFH57" s="9"/>
      <c r="BFI57" s="9"/>
      <c r="BFJ57" s="9"/>
      <c r="BFK57" s="9"/>
      <c r="BFL57" s="9"/>
      <c r="BFM57" s="9"/>
      <c r="BFN57" s="9"/>
      <c r="BFO57" s="9"/>
      <c r="BFP57" s="9"/>
      <c r="BFQ57" s="9"/>
      <c r="BFR57" s="9"/>
      <c r="BFS57" s="9"/>
      <c r="BFT57" s="9"/>
      <c r="BFU57" s="9"/>
      <c r="BFV57" s="9"/>
      <c r="BFW57" s="9"/>
      <c r="BFX57" s="9"/>
      <c r="BFY57" s="9"/>
      <c r="BFZ57" s="9"/>
      <c r="BGA57" s="9"/>
      <c r="BGB57" s="9"/>
      <c r="BGC57" s="9"/>
      <c r="BGD57" s="9"/>
      <c r="BGE57" s="9"/>
      <c r="BGF57" s="9"/>
      <c r="BGG57" s="9"/>
      <c r="BGH57" s="9"/>
      <c r="BGI57" s="9"/>
      <c r="BGJ57" s="9"/>
      <c r="BGK57" s="9"/>
      <c r="BGL57" s="9"/>
      <c r="BGM57" s="9"/>
      <c r="BGN57" s="9"/>
      <c r="BGO57" s="9"/>
      <c r="BGP57" s="9"/>
      <c r="BGQ57" s="9"/>
      <c r="BGR57" s="9"/>
      <c r="BGS57" s="9"/>
      <c r="BGT57" s="9"/>
      <c r="BGU57" s="9"/>
      <c r="BGV57" s="9"/>
      <c r="BGW57" s="9"/>
      <c r="BGX57" s="9"/>
      <c r="BGY57" s="9"/>
      <c r="BGZ57" s="9"/>
      <c r="BHA57" s="9"/>
      <c r="BHB57" s="9"/>
      <c r="BHC57" s="9"/>
      <c r="BHD57" s="9"/>
      <c r="BHE57" s="9"/>
      <c r="BHF57" s="9"/>
      <c r="BHG57" s="9"/>
      <c r="BHH57" s="9"/>
      <c r="BHI57" s="9"/>
      <c r="BHJ57" s="9"/>
      <c r="BHK57" s="9"/>
      <c r="BHL57" s="9"/>
      <c r="BHM57" s="9"/>
      <c r="BHN57" s="9"/>
      <c r="BHO57" s="9"/>
      <c r="BHP57" s="9"/>
      <c r="BHQ57" s="9"/>
      <c r="BHR57" s="9"/>
      <c r="BHS57" s="9"/>
      <c r="BHT57" s="9"/>
      <c r="BHU57" s="9"/>
      <c r="BHV57" s="9"/>
      <c r="BHW57" s="9"/>
      <c r="BHX57" s="9"/>
      <c r="BHY57" s="9"/>
      <c r="BHZ57" s="9"/>
      <c r="BIA57" s="9"/>
      <c r="BIB57" s="9"/>
      <c r="BIC57" s="9"/>
      <c r="BID57" s="9"/>
      <c r="BIE57" s="9"/>
      <c r="BIF57" s="9"/>
      <c r="BIG57" s="9"/>
      <c r="BIH57" s="9"/>
      <c r="BII57" s="9"/>
      <c r="BIJ57" s="9"/>
      <c r="BIK57" s="9"/>
      <c r="BIL57" s="9"/>
      <c r="BIM57" s="9"/>
      <c r="BIN57" s="9"/>
      <c r="BIO57" s="9"/>
      <c r="BIP57" s="9"/>
      <c r="BIQ57" s="9"/>
      <c r="BIR57" s="9"/>
      <c r="BIS57" s="9"/>
      <c r="BIT57" s="9"/>
      <c r="BIU57" s="9"/>
      <c r="BIV57" s="9"/>
      <c r="BIW57" s="9"/>
      <c r="BIX57" s="9"/>
      <c r="BIY57" s="9"/>
      <c r="BIZ57" s="9"/>
      <c r="BJA57" s="9"/>
      <c r="BJB57" s="9"/>
      <c r="BJC57" s="9"/>
      <c r="BJD57" s="9"/>
      <c r="BJE57" s="9"/>
      <c r="BJF57" s="9"/>
      <c r="BJG57" s="9"/>
      <c r="BJH57" s="9"/>
      <c r="BJI57" s="9"/>
      <c r="BJJ57" s="9"/>
      <c r="BJK57" s="9"/>
      <c r="BJL57" s="9"/>
      <c r="BJM57" s="9"/>
      <c r="BJN57" s="9"/>
      <c r="BJO57" s="9"/>
      <c r="BJP57" s="9"/>
      <c r="BJQ57" s="9"/>
      <c r="BJR57" s="9"/>
      <c r="BJS57" s="9"/>
      <c r="BJT57" s="9"/>
      <c r="BJU57" s="9"/>
      <c r="BJV57" s="9"/>
      <c r="BJW57" s="9"/>
      <c r="BJX57" s="9"/>
      <c r="BJY57" s="9"/>
      <c r="BJZ57" s="9"/>
      <c r="BKA57" s="9"/>
      <c r="BKB57" s="9"/>
      <c r="BKC57" s="9"/>
      <c r="BKD57" s="9"/>
      <c r="BKE57" s="9"/>
      <c r="BKF57" s="9"/>
      <c r="BKG57" s="9"/>
      <c r="BKH57" s="9"/>
      <c r="BKI57" s="9"/>
      <c r="BKJ57" s="9"/>
      <c r="BKK57" s="9"/>
      <c r="BKL57" s="9"/>
      <c r="BKM57" s="9"/>
      <c r="BKN57" s="9"/>
      <c r="BKO57" s="9"/>
      <c r="BKP57" s="9"/>
      <c r="BKQ57" s="9"/>
      <c r="BKR57" s="9"/>
      <c r="BKS57" s="9"/>
      <c r="BKT57" s="9"/>
      <c r="BKU57" s="9"/>
      <c r="BKV57" s="9"/>
      <c r="BKW57" s="9"/>
      <c r="BKX57" s="9"/>
      <c r="BKY57" s="9"/>
      <c r="BKZ57" s="9"/>
      <c r="BLA57" s="9"/>
      <c r="BLB57" s="9"/>
      <c r="BLC57" s="9"/>
      <c r="BLD57" s="9"/>
      <c r="BLE57" s="9"/>
      <c r="BLF57" s="9"/>
      <c r="BLG57" s="9"/>
      <c r="BLH57" s="9"/>
      <c r="BLI57" s="9"/>
      <c r="BLJ57" s="9"/>
      <c r="BLK57" s="9"/>
      <c r="BLL57" s="9"/>
      <c r="BLM57" s="9"/>
      <c r="BLN57" s="9"/>
      <c r="BLO57" s="9"/>
      <c r="BLP57" s="9"/>
      <c r="BLQ57" s="9"/>
      <c r="BLR57" s="9"/>
      <c r="BLS57" s="9"/>
      <c r="BLT57" s="9"/>
      <c r="BLU57" s="9"/>
      <c r="BLV57" s="9"/>
      <c r="BLW57" s="9"/>
      <c r="BLX57" s="9"/>
      <c r="BLY57" s="9"/>
      <c r="BLZ57" s="9"/>
      <c r="BMA57" s="9"/>
      <c r="BMB57" s="9"/>
      <c r="BMC57" s="9"/>
      <c r="BMD57" s="9"/>
      <c r="BME57" s="9"/>
      <c r="BMF57" s="9"/>
      <c r="BMG57" s="9"/>
      <c r="BMH57" s="9"/>
      <c r="BMI57" s="9"/>
      <c r="BMJ57" s="9"/>
      <c r="BMK57" s="9"/>
      <c r="BML57" s="9"/>
      <c r="BMM57" s="9"/>
      <c r="BMN57" s="9"/>
      <c r="BMO57" s="9"/>
      <c r="BMP57" s="9"/>
      <c r="BMQ57" s="9"/>
      <c r="BMR57" s="9"/>
      <c r="BMS57" s="9"/>
      <c r="BMT57" s="9"/>
      <c r="BMU57" s="9"/>
      <c r="BMV57" s="9"/>
      <c r="BMW57" s="9"/>
      <c r="BMX57" s="9"/>
      <c r="BMY57" s="9"/>
      <c r="BMZ57" s="9"/>
      <c r="BNA57" s="9"/>
      <c r="BNB57" s="9"/>
      <c r="BNC57" s="9"/>
      <c r="BND57" s="9"/>
      <c r="BNE57" s="9"/>
      <c r="BNF57" s="9"/>
      <c r="BNG57" s="9"/>
      <c r="BNH57" s="9"/>
      <c r="BNI57" s="9"/>
      <c r="BNJ57" s="9"/>
      <c r="BNK57" s="9"/>
      <c r="BNL57" s="9"/>
      <c r="BNM57" s="9"/>
      <c r="BNN57" s="9"/>
      <c r="BNO57" s="9"/>
      <c r="BNP57" s="9"/>
      <c r="BNQ57" s="9"/>
      <c r="BNR57" s="9"/>
      <c r="BNS57" s="9"/>
      <c r="BNT57" s="9"/>
      <c r="BNU57" s="9"/>
      <c r="BNV57" s="9"/>
      <c r="BNW57" s="9"/>
      <c r="BNX57" s="9"/>
      <c r="BNY57" s="9"/>
      <c r="BNZ57" s="9"/>
      <c r="BOA57" s="9"/>
      <c r="BOB57" s="9"/>
      <c r="BOC57" s="9"/>
      <c r="BOD57" s="9"/>
      <c r="BOE57" s="9"/>
      <c r="BOF57" s="9"/>
      <c r="BOG57" s="9"/>
      <c r="BOH57" s="9"/>
      <c r="BOI57" s="9"/>
      <c r="BOJ57" s="9"/>
      <c r="BOK57" s="9"/>
      <c r="BOL57" s="9"/>
      <c r="BOM57" s="9"/>
      <c r="BON57" s="9"/>
      <c r="BOO57" s="9"/>
      <c r="BOP57" s="9"/>
      <c r="BOQ57" s="9"/>
      <c r="BOR57" s="9"/>
      <c r="BOS57" s="9"/>
      <c r="BOT57" s="9"/>
      <c r="BOU57" s="9"/>
      <c r="BOV57" s="9"/>
      <c r="BOW57" s="9"/>
      <c r="BOX57" s="9"/>
      <c r="BOY57" s="9"/>
      <c r="BOZ57" s="9"/>
      <c r="BPA57" s="9"/>
      <c r="BPB57" s="9"/>
      <c r="BPC57" s="9"/>
      <c r="BPD57" s="9"/>
      <c r="BPE57" s="9"/>
      <c r="BPF57" s="9"/>
      <c r="BPG57" s="9"/>
      <c r="BPH57" s="9"/>
      <c r="BPI57" s="9"/>
      <c r="BPJ57" s="9"/>
      <c r="BPK57" s="9"/>
      <c r="BPL57" s="9"/>
      <c r="BPM57" s="9"/>
      <c r="BPN57" s="9"/>
      <c r="BPO57" s="9"/>
      <c r="BPP57" s="9"/>
      <c r="BPQ57" s="9"/>
      <c r="BPR57" s="9"/>
      <c r="BPS57" s="9"/>
      <c r="BPT57" s="9"/>
      <c r="BPU57" s="9"/>
      <c r="BPV57" s="9"/>
      <c r="BPW57" s="9"/>
      <c r="BPX57" s="9"/>
      <c r="BPY57" s="9"/>
      <c r="BPZ57" s="9"/>
      <c r="BQA57" s="9"/>
      <c r="BQB57" s="9"/>
      <c r="BQC57" s="9"/>
      <c r="BQD57" s="9"/>
      <c r="BQE57" s="9"/>
      <c r="BQF57" s="9"/>
      <c r="BQG57" s="9"/>
      <c r="BQH57" s="9"/>
      <c r="BQI57" s="9"/>
      <c r="BQJ57" s="9"/>
      <c r="BQK57" s="9"/>
      <c r="BQL57" s="9"/>
      <c r="BQM57" s="9"/>
      <c r="BQN57" s="9"/>
      <c r="BQO57" s="9"/>
      <c r="BQP57" s="9"/>
      <c r="BQQ57" s="9"/>
      <c r="BQR57" s="9"/>
      <c r="BQS57" s="9"/>
      <c r="BQT57" s="9"/>
      <c r="BQU57" s="9"/>
      <c r="BQV57" s="9"/>
      <c r="BQW57" s="9"/>
      <c r="BQX57" s="9"/>
      <c r="BQY57" s="9"/>
      <c r="BQZ57" s="9"/>
      <c r="BRA57" s="9"/>
      <c r="BRB57" s="9"/>
      <c r="BRC57" s="9"/>
      <c r="BRD57" s="9"/>
      <c r="BRE57" s="9"/>
      <c r="BRF57" s="9"/>
      <c r="BRG57" s="9"/>
      <c r="BRH57" s="9"/>
      <c r="BRI57" s="9"/>
      <c r="BRJ57" s="9"/>
      <c r="BRK57" s="9"/>
      <c r="BRL57" s="9"/>
      <c r="BRM57" s="9"/>
      <c r="BRN57" s="9"/>
      <c r="BRO57" s="9"/>
      <c r="BRP57" s="9"/>
      <c r="BRQ57" s="9"/>
      <c r="BRR57" s="9"/>
      <c r="BRS57" s="9"/>
      <c r="BRT57" s="9"/>
      <c r="BRU57" s="9"/>
      <c r="BRV57" s="9"/>
      <c r="BRW57" s="9"/>
      <c r="BRX57" s="9"/>
      <c r="BRY57" s="9"/>
      <c r="BRZ57" s="9"/>
      <c r="BSA57" s="9"/>
      <c r="BSB57" s="9"/>
      <c r="BSC57" s="9"/>
      <c r="BSD57" s="9"/>
      <c r="BSE57" s="9"/>
      <c r="BSF57" s="9"/>
      <c r="BSG57" s="9"/>
      <c r="BSH57" s="9"/>
      <c r="BSI57" s="9"/>
      <c r="BSJ57" s="9"/>
      <c r="BSK57" s="9"/>
      <c r="BSL57" s="9"/>
      <c r="BSM57" s="9"/>
      <c r="BSN57" s="9"/>
      <c r="BSO57" s="9"/>
      <c r="BSP57" s="9"/>
      <c r="BSQ57" s="9"/>
      <c r="BSR57" s="9"/>
      <c r="BSS57" s="9"/>
      <c r="BST57" s="9"/>
      <c r="BSU57" s="9"/>
      <c r="BSV57" s="9"/>
      <c r="BSW57" s="9"/>
      <c r="BSX57" s="9"/>
      <c r="BSY57" s="9"/>
      <c r="BSZ57" s="9"/>
      <c r="BTA57" s="9"/>
      <c r="BTB57" s="9"/>
      <c r="BTC57" s="9"/>
      <c r="BTD57" s="9"/>
      <c r="BTE57" s="9"/>
      <c r="BTF57" s="9"/>
      <c r="BTG57" s="9"/>
      <c r="BTH57" s="9"/>
      <c r="BTI57" s="9"/>
      <c r="BTJ57" s="9"/>
      <c r="BTK57" s="9"/>
      <c r="BTL57" s="9"/>
      <c r="BTM57" s="9"/>
      <c r="BTN57" s="9"/>
      <c r="BTO57" s="9"/>
      <c r="BTP57" s="9"/>
      <c r="BTQ57" s="9"/>
      <c r="BTR57" s="9"/>
      <c r="BTS57" s="9"/>
      <c r="BTT57" s="9"/>
      <c r="BTU57" s="9"/>
      <c r="BTV57" s="9"/>
      <c r="BTW57" s="9"/>
      <c r="BTX57" s="9"/>
      <c r="BTY57" s="9"/>
      <c r="BTZ57" s="9"/>
      <c r="BUA57" s="9"/>
      <c r="BUB57" s="9"/>
      <c r="BUC57" s="9"/>
      <c r="BUD57" s="9"/>
      <c r="BUE57" s="9"/>
      <c r="BUF57" s="9"/>
      <c r="BUG57" s="9"/>
      <c r="BUH57" s="9"/>
      <c r="BUI57" s="9"/>
      <c r="BUJ57" s="9"/>
      <c r="BUK57" s="9"/>
      <c r="BUL57" s="9"/>
      <c r="BUM57" s="9"/>
      <c r="BUN57" s="9"/>
      <c r="BUO57" s="9"/>
      <c r="BUP57" s="9"/>
      <c r="BUQ57" s="9"/>
      <c r="BUR57" s="9"/>
      <c r="BUS57" s="9"/>
      <c r="BUT57" s="9"/>
      <c r="BUU57" s="9"/>
      <c r="BUV57" s="9"/>
      <c r="BUW57" s="9"/>
      <c r="BUX57" s="9"/>
      <c r="BUY57" s="9"/>
      <c r="BUZ57" s="9"/>
      <c r="BVA57" s="9"/>
      <c r="BVB57" s="9"/>
      <c r="BVC57" s="9"/>
      <c r="BVD57" s="9"/>
      <c r="BVE57" s="9"/>
      <c r="BVF57" s="9"/>
      <c r="BVG57" s="9"/>
      <c r="BVH57" s="9"/>
      <c r="BVI57" s="9"/>
      <c r="BVJ57" s="9"/>
      <c r="BVK57" s="9"/>
      <c r="BVL57" s="9"/>
      <c r="BVM57" s="9"/>
      <c r="BVN57" s="9"/>
      <c r="BVO57" s="9"/>
      <c r="BVP57" s="9"/>
      <c r="BVQ57" s="9"/>
      <c r="BVR57" s="9"/>
      <c r="BVS57" s="9"/>
      <c r="BVT57" s="9"/>
      <c r="BVU57" s="9"/>
      <c r="BVV57" s="9"/>
      <c r="BVW57" s="9"/>
      <c r="BVX57" s="9"/>
      <c r="BVY57" s="9"/>
      <c r="BVZ57" s="9"/>
      <c r="BWA57" s="9"/>
      <c r="BWB57" s="9"/>
      <c r="BWC57" s="9"/>
      <c r="BWD57" s="9"/>
      <c r="BWE57" s="9"/>
      <c r="BWF57" s="9"/>
      <c r="BWG57" s="9"/>
      <c r="BWH57" s="9"/>
      <c r="BWI57" s="9"/>
      <c r="BWJ57" s="9"/>
      <c r="BWK57" s="9"/>
      <c r="BWL57" s="9"/>
      <c r="BWM57" s="9"/>
      <c r="BWN57" s="9"/>
      <c r="BWO57" s="9"/>
      <c r="BWP57" s="9"/>
      <c r="BWQ57" s="9"/>
      <c r="BWR57" s="9"/>
      <c r="BWS57" s="9"/>
      <c r="BWT57" s="9"/>
      <c r="BWU57" s="9"/>
      <c r="BWV57" s="9"/>
      <c r="BWW57" s="9"/>
      <c r="BWX57" s="9"/>
      <c r="BWY57" s="9"/>
      <c r="BWZ57" s="9"/>
      <c r="BXA57" s="9"/>
      <c r="BXB57" s="9"/>
      <c r="BXC57" s="9"/>
      <c r="BXD57" s="9"/>
      <c r="BXE57" s="9"/>
      <c r="BXF57" s="9"/>
      <c r="BXG57" s="9"/>
      <c r="BXH57" s="9"/>
      <c r="BXI57" s="9"/>
      <c r="BXJ57" s="9"/>
      <c r="BXK57" s="9"/>
      <c r="BXL57" s="9"/>
      <c r="BXM57" s="9"/>
      <c r="BXN57" s="9"/>
      <c r="BXO57" s="9"/>
      <c r="BXP57" s="9"/>
      <c r="BXQ57" s="9"/>
      <c r="BXR57" s="9"/>
      <c r="BXS57" s="9"/>
      <c r="BXT57" s="9"/>
      <c r="BXU57" s="9"/>
      <c r="BXV57" s="9"/>
      <c r="BXW57" s="9"/>
      <c r="BXX57" s="9"/>
      <c r="BXY57" s="9"/>
      <c r="BXZ57" s="9"/>
      <c r="BYA57" s="9"/>
      <c r="BYB57" s="9"/>
      <c r="BYC57" s="9"/>
      <c r="BYD57" s="9"/>
      <c r="BYE57" s="9"/>
      <c r="BYF57" s="9"/>
      <c r="BYG57" s="9"/>
      <c r="BYH57" s="9"/>
      <c r="BYI57" s="9"/>
      <c r="BYJ57" s="9"/>
      <c r="BYK57" s="9"/>
      <c r="BYL57" s="9"/>
      <c r="BYM57" s="9"/>
      <c r="BYN57" s="9"/>
      <c r="BYO57" s="9"/>
      <c r="BYP57" s="9"/>
      <c r="BYQ57" s="9"/>
      <c r="BYR57" s="9"/>
      <c r="BYS57" s="9"/>
      <c r="BYT57" s="9"/>
      <c r="BYU57" s="9"/>
      <c r="BYV57" s="9"/>
      <c r="BYW57" s="9"/>
      <c r="BYX57" s="9"/>
      <c r="BYY57" s="9"/>
      <c r="BYZ57" s="9"/>
      <c r="BZA57" s="9"/>
      <c r="BZB57" s="9"/>
      <c r="BZC57" s="9"/>
      <c r="BZD57" s="9"/>
      <c r="BZE57" s="9"/>
      <c r="BZF57" s="9"/>
      <c r="BZG57" s="9"/>
      <c r="BZH57" s="9"/>
      <c r="BZI57" s="9"/>
      <c r="BZJ57" s="9"/>
      <c r="BZK57" s="9"/>
      <c r="BZL57" s="9"/>
      <c r="BZM57" s="9"/>
      <c r="BZN57" s="9"/>
      <c r="BZO57" s="9"/>
      <c r="BZP57" s="9"/>
      <c r="BZQ57" s="9"/>
      <c r="BZR57" s="9"/>
      <c r="BZS57" s="9"/>
      <c r="BZT57" s="9"/>
      <c r="BZU57" s="9"/>
      <c r="BZV57" s="9"/>
      <c r="BZW57" s="9"/>
      <c r="BZX57" s="9"/>
      <c r="BZY57" s="9"/>
      <c r="BZZ57" s="9"/>
      <c r="CAA57" s="9"/>
      <c r="CAB57" s="9"/>
      <c r="CAC57" s="9"/>
      <c r="CAD57" s="9"/>
      <c r="CAE57" s="9"/>
      <c r="CAF57" s="9"/>
      <c r="CAG57" s="9"/>
      <c r="CAH57" s="9"/>
      <c r="CAI57" s="9"/>
      <c r="CAJ57" s="9"/>
      <c r="CAK57" s="9"/>
      <c r="CAL57" s="9"/>
      <c r="CAM57" s="9"/>
      <c r="CAN57" s="9"/>
      <c r="CAO57" s="9"/>
      <c r="CAP57" s="9"/>
      <c r="CAQ57" s="9"/>
      <c r="CAR57" s="9"/>
      <c r="CAS57" s="9"/>
      <c r="CAT57" s="9"/>
      <c r="CAU57" s="9"/>
      <c r="CAV57" s="9"/>
      <c r="CAW57" s="9"/>
      <c r="CAX57" s="9"/>
      <c r="CAY57" s="9"/>
      <c r="CAZ57" s="9"/>
      <c r="CBA57" s="9"/>
      <c r="CBB57" s="9"/>
      <c r="CBC57" s="9"/>
      <c r="CBD57" s="9"/>
      <c r="CBE57" s="9"/>
      <c r="CBF57" s="9"/>
      <c r="CBG57" s="9"/>
      <c r="CBH57" s="9"/>
      <c r="CBI57" s="9"/>
      <c r="CBJ57" s="9"/>
      <c r="CBK57" s="9"/>
      <c r="CBL57" s="9"/>
      <c r="CBM57" s="9"/>
      <c r="CBN57" s="9"/>
      <c r="CBO57" s="9"/>
      <c r="CBP57" s="9"/>
      <c r="CBQ57" s="9"/>
      <c r="CBR57" s="9"/>
      <c r="CBS57" s="9"/>
      <c r="CBT57" s="9"/>
      <c r="CBU57" s="9"/>
      <c r="CBV57" s="9"/>
      <c r="CBW57" s="9"/>
      <c r="CBX57" s="9"/>
      <c r="CBY57" s="9"/>
      <c r="CBZ57" s="9"/>
      <c r="CCA57" s="9"/>
      <c r="CCB57" s="9"/>
      <c r="CCC57" s="9"/>
      <c r="CCD57" s="9"/>
      <c r="CCE57" s="9"/>
      <c r="CCF57" s="9"/>
      <c r="CCG57" s="9"/>
      <c r="CCH57" s="9"/>
      <c r="CCI57" s="9"/>
      <c r="CCJ57" s="9"/>
      <c r="CCK57" s="9"/>
      <c r="CCL57" s="9"/>
      <c r="CCM57" s="9"/>
      <c r="CCN57" s="9"/>
      <c r="CCO57" s="9"/>
      <c r="CCP57" s="9"/>
      <c r="CCQ57" s="9"/>
      <c r="CCR57" s="9"/>
      <c r="CCS57" s="9"/>
      <c r="CCT57" s="9"/>
      <c r="CCU57" s="9"/>
      <c r="CCV57" s="9"/>
      <c r="CCW57" s="9"/>
      <c r="CCX57" s="9"/>
      <c r="CCY57" s="9"/>
      <c r="CCZ57" s="9"/>
      <c r="CDA57" s="9"/>
      <c r="CDB57" s="9"/>
      <c r="CDC57" s="9"/>
      <c r="CDD57" s="9"/>
      <c r="CDE57" s="9"/>
      <c r="CDF57" s="9"/>
      <c r="CDG57" s="9"/>
      <c r="CDH57" s="9"/>
      <c r="CDI57" s="9"/>
      <c r="CDJ57" s="9"/>
      <c r="CDK57" s="9"/>
      <c r="CDL57" s="9"/>
      <c r="CDM57" s="9"/>
      <c r="CDN57" s="9"/>
      <c r="CDO57" s="9"/>
      <c r="CDP57" s="9"/>
      <c r="CDQ57" s="9"/>
      <c r="CDR57" s="9"/>
      <c r="CDS57" s="9"/>
      <c r="CDT57" s="9"/>
      <c r="CDU57" s="9"/>
      <c r="CDV57" s="9"/>
      <c r="CDW57" s="9"/>
      <c r="CDX57" s="9"/>
      <c r="CDY57" s="9"/>
      <c r="CDZ57" s="9"/>
      <c r="CEA57" s="9"/>
      <c r="CEB57" s="9"/>
      <c r="CEC57" s="9"/>
      <c r="CED57" s="9"/>
      <c r="CEE57" s="9"/>
      <c r="CEF57" s="9"/>
      <c r="CEG57" s="9"/>
      <c r="CEH57" s="9"/>
      <c r="CEI57" s="9"/>
      <c r="CEJ57" s="9"/>
      <c r="CEK57" s="9"/>
      <c r="CEL57" s="9"/>
      <c r="CEM57" s="9"/>
      <c r="CEN57" s="9"/>
      <c r="CEO57" s="9"/>
      <c r="CEP57" s="9"/>
      <c r="CEQ57" s="9"/>
      <c r="CER57" s="9"/>
      <c r="CES57" s="9"/>
      <c r="CET57" s="9"/>
      <c r="CEU57" s="9"/>
      <c r="CEV57" s="9"/>
      <c r="CEW57" s="9"/>
      <c r="CEX57" s="9"/>
      <c r="CEY57" s="9"/>
      <c r="CEZ57" s="9"/>
      <c r="CFA57" s="9"/>
      <c r="CFB57" s="9"/>
      <c r="CFC57" s="9"/>
      <c r="CFD57" s="9"/>
      <c r="CFE57" s="9"/>
      <c r="CFF57" s="9"/>
      <c r="CFG57" s="9"/>
      <c r="CFH57" s="9"/>
      <c r="CFI57" s="9"/>
      <c r="CFJ57" s="9"/>
      <c r="CFK57" s="9"/>
      <c r="CFL57" s="9"/>
      <c r="CFM57" s="9"/>
      <c r="CFN57" s="9"/>
      <c r="CFO57" s="9"/>
      <c r="CFP57" s="9"/>
      <c r="CFQ57" s="9"/>
      <c r="CFR57" s="9"/>
      <c r="CFS57" s="9"/>
      <c r="CFT57" s="9"/>
      <c r="CFU57" s="9"/>
      <c r="CFV57" s="9"/>
      <c r="CFW57" s="9"/>
      <c r="CFX57" s="9"/>
      <c r="CFY57" s="9"/>
      <c r="CFZ57" s="9"/>
      <c r="CGA57" s="9"/>
      <c r="CGB57" s="9"/>
      <c r="CGC57" s="9"/>
      <c r="CGD57" s="9"/>
      <c r="CGE57" s="9"/>
      <c r="CGF57" s="9"/>
      <c r="CGG57" s="9"/>
      <c r="CGH57" s="9"/>
      <c r="CGI57" s="9"/>
      <c r="CGJ57" s="9"/>
      <c r="CGK57" s="9"/>
      <c r="CGL57" s="9"/>
      <c r="CGM57" s="9"/>
      <c r="CGN57" s="9"/>
      <c r="CGO57" s="9"/>
      <c r="CGP57" s="9"/>
      <c r="CGQ57" s="9"/>
      <c r="CGR57" s="9"/>
      <c r="CGS57" s="9"/>
      <c r="CGT57" s="9"/>
      <c r="CGU57" s="9"/>
      <c r="CGV57" s="9"/>
      <c r="CGW57" s="9"/>
      <c r="CGX57" s="9"/>
      <c r="CGY57" s="9"/>
      <c r="CGZ57" s="9"/>
      <c r="CHA57" s="9"/>
      <c r="CHB57" s="9"/>
      <c r="CHC57" s="9"/>
      <c r="CHD57" s="9"/>
      <c r="CHE57" s="9"/>
      <c r="CHF57" s="9"/>
      <c r="CHG57" s="9"/>
      <c r="CHH57" s="9"/>
      <c r="CHI57" s="9"/>
      <c r="CHJ57" s="9"/>
      <c r="CHK57" s="9"/>
      <c r="CHL57" s="9"/>
      <c r="CHM57" s="9"/>
      <c r="CHN57" s="9"/>
      <c r="CHO57" s="9"/>
      <c r="CHP57" s="9"/>
      <c r="CHQ57" s="9"/>
      <c r="CHR57" s="9"/>
      <c r="CHS57" s="9"/>
      <c r="CHT57" s="9"/>
      <c r="CHU57" s="9"/>
      <c r="CHV57" s="9"/>
      <c r="CHW57" s="9"/>
      <c r="CHX57" s="9"/>
      <c r="CHY57" s="9"/>
      <c r="CHZ57" s="9"/>
      <c r="CIA57" s="9"/>
      <c r="CIB57" s="9"/>
      <c r="CIC57" s="9"/>
      <c r="CID57" s="9"/>
      <c r="CIE57" s="9"/>
      <c r="CIF57" s="9"/>
      <c r="CIG57" s="9"/>
      <c r="CIH57" s="9"/>
      <c r="CII57" s="9"/>
      <c r="CIJ57" s="9"/>
      <c r="CIK57" s="9"/>
      <c r="CIL57" s="9"/>
      <c r="CIM57" s="9"/>
      <c r="CIN57" s="9"/>
      <c r="CIO57" s="9"/>
      <c r="CIP57" s="9"/>
      <c r="CIQ57" s="9"/>
      <c r="CIR57" s="9"/>
      <c r="CIS57" s="9"/>
      <c r="CIT57" s="9"/>
      <c r="CIU57" s="9"/>
      <c r="CIV57" s="9"/>
      <c r="CIW57" s="9"/>
      <c r="CIX57" s="9"/>
      <c r="CIY57" s="9"/>
      <c r="CIZ57" s="9"/>
      <c r="CJA57" s="9"/>
      <c r="CJB57" s="9"/>
      <c r="CJC57" s="9"/>
      <c r="CJD57" s="9"/>
      <c r="CJE57" s="9"/>
      <c r="CJF57" s="9"/>
      <c r="CJG57" s="9"/>
      <c r="CJH57" s="9"/>
      <c r="CJI57" s="9"/>
      <c r="CJJ57" s="9"/>
      <c r="CJK57" s="9"/>
      <c r="CJL57" s="9"/>
      <c r="CJM57" s="9"/>
      <c r="CJN57" s="9"/>
      <c r="CJO57" s="9"/>
      <c r="CJP57" s="9"/>
      <c r="CJQ57" s="9"/>
      <c r="CJR57" s="9"/>
      <c r="CJS57" s="9"/>
      <c r="CJT57" s="9"/>
      <c r="CJU57" s="9"/>
      <c r="CJV57" s="9"/>
      <c r="CJW57" s="9"/>
      <c r="CJX57" s="9"/>
      <c r="CJY57" s="9"/>
      <c r="CJZ57" s="9"/>
      <c r="CKA57" s="9"/>
      <c r="CKB57" s="9"/>
      <c r="CKC57" s="9"/>
      <c r="CKD57" s="9"/>
      <c r="CKE57" s="9"/>
      <c r="CKF57" s="9"/>
      <c r="CKG57" s="9"/>
      <c r="CKH57" s="9"/>
      <c r="CKI57" s="9"/>
      <c r="CKJ57" s="9"/>
      <c r="CKK57" s="9"/>
      <c r="CKL57" s="9"/>
      <c r="CKM57" s="9"/>
      <c r="CKN57" s="9"/>
      <c r="CKO57" s="9"/>
      <c r="CKP57" s="9"/>
      <c r="CKQ57" s="9"/>
      <c r="CKR57" s="9"/>
      <c r="CKS57" s="9"/>
      <c r="CKT57" s="9"/>
      <c r="CKU57" s="9"/>
      <c r="CKV57" s="9"/>
      <c r="CKW57" s="9"/>
      <c r="CKX57" s="9"/>
      <c r="CKY57" s="9"/>
      <c r="CKZ57" s="9"/>
      <c r="CLA57" s="9"/>
      <c r="CLB57" s="9"/>
      <c r="CLC57" s="9"/>
      <c r="CLD57" s="9"/>
      <c r="CLE57" s="9"/>
      <c r="CLF57" s="9"/>
      <c r="CLG57" s="9"/>
      <c r="CLH57" s="9"/>
      <c r="CLI57" s="9"/>
      <c r="CLJ57" s="9"/>
      <c r="CLK57" s="9"/>
      <c r="CLL57" s="9"/>
      <c r="CLM57" s="9"/>
      <c r="CLN57" s="9"/>
      <c r="CLO57" s="9"/>
      <c r="CLP57" s="9"/>
      <c r="CLQ57" s="9"/>
      <c r="CLR57" s="9"/>
      <c r="CLS57" s="9"/>
      <c r="CLT57" s="9"/>
      <c r="CLU57" s="9"/>
      <c r="CLV57" s="9"/>
      <c r="CLW57" s="9"/>
      <c r="CLX57" s="9"/>
      <c r="CLY57" s="9"/>
      <c r="CLZ57" s="9"/>
      <c r="CMA57" s="9"/>
      <c r="CMB57" s="9"/>
      <c r="CMC57" s="9"/>
      <c r="CMD57" s="9"/>
      <c r="CME57" s="9"/>
      <c r="CMF57" s="9"/>
      <c r="CMG57" s="9"/>
      <c r="CMH57" s="9"/>
      <c r="CMI57" s="9"/>
      <c r="CMJ57" s="9"/>
      <c r="CMK57" s="9"/>
      <c r="CML57" s="9"/>
      <c r="CMM57" s="9"/>
      <c r="CMN57" s="9"/>
      <c r="CMO57" s="9"/>
      <c r="CMP57" s="9"/>
      <c r="CMQ57" s="9"/>
      <c r="CMR57" s="9"/>
      <c r="CMS57" s="9"/>
      <c r="CMT57" s="9"/>
      <c r="CMU57" s="9"/>
      <c r="CMV57" s="9"/>
      <c r="CMW57" s="9"/>
      <c r="CMX57" s="9"/>
      <c r="CMY57" s="9"/>
      <c r="CMZ57" s="9"/>
      <c r="CNA57" s="9"/>
      <c r="CNB57" s="9"/>
      <c r="CNC57" s="9"/>
      <c r="CND57" s="9"/>
      <c r="CNE57" s="9"/>
      <c r="CNF57" s="9"/>
      <c r="CNG57" s="9"/>
      <c r="CNH57" s="9"/>
      <c r="CNI57" s="9"/>
      <c r="CNJ57" s="9"/>
      <c r="CNK57" s="9"/>
      <c r="CNL57" s="9"/>
      <c r="CNM57" s="9"/>
      <c r="CNN57" s="9"/>
      <c r="CNO57" s="9"/>
      <c r="CNP57" s="9"/>
      <c r="CNQ57" s="9"/>
      <c r="CNR57" s="9"/>
      <c r="CNS57" s="9"/>
      <c r="CNT57" s="9"/>
      <c r="CNU57" s="9"/>
      <c r="CNV57" s="9"/>
      <c r="CNW57" s="9"/>
      <c r="CNX57" s="9"/>
      <c r="CNY57" s="9"/>
      <c r="CNZ57" s="9"/>
      <c r="COA57" s="9"/>
      <c r="COB57" s="9"/>
      <c r="COC57" s="9"/>
      <c r="COD57" s="9"/>
      <c r="COE57" s="9"/>
      <c r="COF57" s="9"/>
      <c r="COG57" s="9"/>
      <c r="COH57" s="9"/>
      <c r="COI57" s="9"/>
      <c r="COJ57" s="9"/>
      <c r="COK57" s="9"/>
      <c r="COL57" s="9"/>
      <c r="COM57" s="9"/>
      <c r="CON57" s="9"/>
      <c r="COO57" s="9"/>
      <c r="COP57" s="9"/>
      <c r="COQ57" s="9"/>
      <c r="COR57" s="9"/>
      <c r="COS57" s="9"/>
      <c r="COT57" s="9"/>
      <c r="COU57" s="9"/>
      <c r="COV57" s="9"/>
      <c r="COW57" s="9"/>
      <c r="COX57" s="9"/>
      <c r="COY57" s="9"/>
      <c r="COZ57" s="9"/>
      <c r="CPA57" s="9"/>
      <c r="CPB57" s="9"/>
      <c r="CPC57" s="9"/>
      <c r="CPD57" s="9"/>
      <c r="CPE57" s="9"/>
      <c r="CPF57" s="9"/>
      <c r="CPG57" s="9"/>
      <c r="CPH57" s="9"/>
      <c r="CPI57" s="9"/>
      <c r="CPJ57" s="9"/>
      <c r="CPK57" s="9"/>
      <c r="CPL57" s="9"/>
      <c r="CPM57" s="9"/>
      <c r="CPN57" s="9"/>
      <c r="CPO57" s="9"/>
      <c r="CPP57" s="9"/>
      <c r="CPQ57" s="9"/>
      <c r="CPR57" s="9"/>
      <c r="CPS57" s="9"/>
      <c r="CPT57" s="9"/>
      <c r="CPU57" s="9"/>
      <c r="CPV57" s="9"/>
      <c r="CPW57" s="9"/>
      <c r="CPX57" s="9"/>
      <c r="CPY57" s="9"/>
      <c r="CPZ57" s="9"/>
      <c r="CQA57" s="9"/>
      <c r="CQB57" s="9"/>
      <c r="CQC57" s="9"/>
      <c r="CQD57" s="9"/>
      <c r="CQE57" s="9"/>
      <c r="CQF57" s="9"/>
      <c r="CQG57" s="9"/>
      <c r="CQH57" s="9"/>
      <c r="CQI57" s="9"/>
      <c r="CQJ57" s="9"/>
      <c r="CQK57" s="9"/>
      <c r="CQL57" s="9"/>
      <c r="CQM57" s="9"/>
      <c r="CQN57" s="9"/>
      <c r="CQO57" s="9"/>
      <c r="CQP57" s="9"/>
      <c r="CQQ57" s="9"/>
      <c r="CQR57" s="9"/>
      <c r="CQS57" s="9"/>
      <c r="CQT57" s="9"/>
      <c r="CQU57" s="9"/>
      <c r="CQV57" s="9"/>
      <c r="CQW57" s="9"/>
      <c r="CQX57" s="9"/>
      <c r="CQY57" s="9"/>
      <c r="CQZ57" s="9"/>
      <c r="CRA57" s="9"/>
      <c r="CRB57" s="9"/>
      <c r="CRC57" s="9"/>
      <c r="CRD57" s="9"/>
      <c r="CRE57" s="9"/>
      <c r="CRF57" s="9"/>
      <c r="CRG57" s="9"/>
      <c r="CRH57" s="9"/>
      <c r="CRI57" s="9"/>
      <c r="CRJ57" s="9"/>
      <c r="CRK57" s="9"/>
      <c r="CRL57" s="9"/>
      <c r="CRM57" s="9"/>
      <c r="CRN57" s="9"/>
      <c r="CRO57" s="9"/>
      <c r="CRP57" s="9"/>
      <c r="CRQ57" s="9"/>
      <c r="CRR57" s="9"/>
      <c r="CRS57" s="9"/>
      <c r="CRT57" s="9"/>
      <c r="CRU57" s="9"/>
      <c r="CRV57" s="9"/>
      <c r="CRW57" s="9"/>
      <c r="CRX57" s="9"/>
      <c r="CRY57" s="9"/>
      <c r="CRZ57" s="9"/>
      <c r="CSA57" s="9"/>
      <c r="CSB57" s="9"/>
      <c r="CSC57" s="9"/>
      <c r="CSD57" s="9"/>
      <c r="CSE57" s="9"/>
      <c r="CSF57" s="9"/>
      <c r="CSG57" s="9"/>
      <c r="CSH57" s="9"/>
      <c r="CSI57" s="9"/>
      <c r="CSJ57" s="9"/>
      <c r="CSK57" s="9"/>
      <c r="CSL57" s="9"/>
      <c r="CSM57" s="9"/>
      <c r="CSN57" s="9"/>
      <c r="CSO57" s="9"/>
      <c r="CSP57" s="9"/>
      <c r="CSQ57" s="9"/>
      <c r="CSR57" s="9"/>
      <c r="CSS57" s="9"/>
      <c r="CST57" s="9"/>
      <c r="CSU57" s="9"/>
      <c r="CSV57" s="9"/>
      <c r="CSW57" s="9"/>
      <c r="CSX57" s="9"/>
      <c r="CSY57" s="9"/>
      <c r="CSZ57" s="9"/>
      <c r="CTA57" s="9"/>
      <c r="CTB57" s="9"/>
      <c r="CTC57" s="9"/>
      <c r="CTD57" s="9"/>
      <c r="CTE57" s="9"/>
      <c r="CTF57" s="9"/>
      <c r="CTG57" s="9"/>
      <c r="CTH57" s="9"/>
      <c r="CTI57" s="9"/>
      <c r="CTJ57" s="9"/>
      <c r="CTK57" s="9"/>
      <c r="CTL57" s="9"/>
      <c r="CTM57" s="9"/>
      <c r="CTN57" s="9"/>
      <c r="CTO57" s="9"/>
      <c r="CTP57" s="9"/>
      <c r="CTQ57" s="9"/>
      <c r="CTR57" s="9"/>
      <c r="CTS57" s="9"/>
      <c r="CTT57" s="9"/>
      <c r="CTU57" s="9"/>
      <c r="CTV57" s="9"/>
      <c r="CTW57" s="9"/>
      <c r="CTX57" s="9"/>
      <c r="CTY57" s="9"/>
      <c r="CTZ57" s="9"/>
      <c r="CUA57" s="9"/>
      <c r="CUB57" s="9"/>
      <c r="CUC57" s="9"/>
      <c r="CUD57" s="9"/>
      <c r="CUE57" s="9"/>
      <c r="CUF57" s="9"/>
      <c r="CUG57" s="9"/>
      <c r="CUH57" s="9"/>
      <c r="CUI57" s="9"/>
      <c r="CUJ57" s="9"/>
      <c r="CUK57" s="9"/>
      <c r="CUL57" s="9"/>
      <c r="CUM57" s="9"/>
      <c r="CUN57" s="9"/>
      <c r="CUO57" s="9"/>
      <c r="CUP57" s="9"/>
      <c r="CUQ57" s="9"/>
      <c r="CUR57" s="9"/>
      <c r="CUS57" s="9"/>
      <c r="CUT57" s="9"/>
    </row>
    <row r="58" spans="1:2594" s="9" customFormat="1" ht="15" customHeight="1" x14ac:dyDescent="0.15">
      <c r="A58" s="195" t="s">
        <v>148</v>
      </c>
      <c r="B58" s="39" t="s">
        <v>149</v>
      </c>
      <c r="C58" s="240" t="s">
        <v>79</v>
      </c>
      <c r="D58" s="27"/>
      <c r="E58" s="27"/>
      <c r="F58" s="27"/>
      <c r="G58" s="27"/>
      <c r="H58" s="27"/>
      <c r="I58" s="27"/>
      <c r="J58" s="27"/>
      <c r="K58" s="266"/>
      <c r="L58" s="115"/>
      <c r="M58" s="115"/>
      <c r="N58" s="318" t="str">
        <f t="shared" si="11"/>
        <v>12.1</v>
      </c>
      <c r="O58" s="19" t="str">
        <f t="shared" si="12"/>
        <v>ПОЛИГРАФИЧЕСКАЯ БУМАГА</v>
      </c>
      <c r="P58" s="240" t="s">
        <v>79</v>
      </c>
      <c r="Q58" s="186">
        <f>D58-(D59+D60+D61+D62)</f>
        <v>0</v>
      </c>
      <c r="R58" s="113">
        <f t="shared" ref="R58:X58" si="35">E58-(E59+E60+E61+E62)</f>
        <v>0</v>
      </c>
      <c r="S58" s="113">
        <f t="shared" si="35"/>
        <v>0</v>
      </c>
      <c r="T58" s="113">
        <f t="shared" si="35"/>
        <v>0</v>
      </c>
      <c r="U58" s="113">
        <f t="shared" si="35"/>
        <v>0</v>
      </c>
      <c r="V58" s="113">
        <f t="shared" si="35"/>
        <v>0</v>
      </c>
      <c r="W58" s="113">
        <f t="shared" si="35"/>
        <v>0</v>
      </c>
      <c r="X58" s="232">
        <f t="shared" si="35"/>
        <v>0</v>
      </c>
      <c r="Y58" s="124"/>
      <c r="Z58" s="151" t="str">
        <f t="shared" si="4"/>
        <v>12.1</v>
      </c>
      <c r="AA58" s="19" t="str">
        <f t="shared" si="4"/>
        <v>ПОЛИГРАФИЧЕСКАЯ БУМАГА</v>
      </c>
      <c r="AB58" s="240" t="s">
        <v>184</v>
      </c>
      <c r="AC58" s="149" t="str">
        <f>IF(ISNUMBER('CB1-Производство'!D70+D58-H58),'CB1-Производство'!D70+D58-H58,IF(ISNUMBER(H58-D58),"NT " &amp; H58-D58,"…"))</f>
        <v>NT 0</v>
      </c>
      <c r="AD58" s="144" t="str">
        <f>IF(ISNUMBER('CB1-Производство'!E70+F58-J58),'CB1-Производство'!E70+F58-J58,IF(ISNUMBER(J58-F58),"NT " &amp; J58-F58,"…"))</f>
        <v>NT 0</v>
      </c>
    </row>
    <row r="59" spans="1:2594" s="9" customFormat="1" ht="15" customHeight="1" x14ac:dyDescent="0.15">
      <c r="A59" s="195" t="s">
        <v>150</v>
      </c>
      <c r="B59" s="41" t="s">
        <v>151</v>
      </c>
      <c r="C59" s="239" t="s">
        <v>79</v>
      </c>
      <c r="D59" s="28"/>
      <c r="E59" s="28"/>
      <c r="F59" s="28"/>
      <c r="G59" s="28"/>
      <c r="H59" s="28"/>
      <c r="I59" s="28"/>
      <c r="J59" s="28"/>
      <c r="K59" s="267"/>
      <c r="L59" s="115"/>
      <c r="M59" s="115"/>
      <c r="N59" s="318" t="str">
        <f t="shared" si="11"/>
        <v>12.1.1</v>
      </c>
      <c r="O59" s="20" t="str">
        <f t="shared" si="12"/>
        <v>ГАЗЕТНАЯ БУМАГА</v>
      </c>
      <c r="P59" s="239" t="s">
        <v>79</v>
      </c>
      <c r="Q59" s="88"/>
      <c r="R59" s="88"/>
      <c r="S59" s="88"/>
      <c r="T59" s="88"/>
      <c r="U59" s="88"/>
      <c r="V59" s="88"/>
      <c r="W59" s="88"/>
      <c r="X59" s="89"/>
      <c r="Y59" s="115"/>
      <c r="Z59" s="151" t="str">
        <f t="shared" si="4"/>
        <v>12.1.1</v>
      </c>
      <c r="AA59" s="20" t="str">
        <f t="shared" si="4"/>
        <v>ГАЗЕТНАЯ БУМАГА</v>
      </c>
      <c r="AB59" s="239" t="s">
        <v>184</v>
      </c>
      <c r="AC59" s="149">
        <f>IF(ISNUMBER('CB1-Производство'!D71+D59-H59),'CB1-Производство'!D71+D59-H59,IF(ISNUMBER(H59-D59),"NT " &amp; H59-D59,"…"))</f>
        <v>1516.4</v>
      </c>
      <c r="AD59" s="144">
        <f>IF(ISNUMBER('CB1-Производство'!E71+F59-J59),'CB1-Производство'!E71+F59-J59,IF(ISNUMBER(J59-F59),"NT " &amp; J59-F59,"…"))</f>
        <v>1314</v>
      </c>
    </row>
    <row r="60" spans="1:2594" s="9" customFormat="1" ht="15" customHeight="1" x14ac:dyDescent="0.15">
      <c r="A60" s="195" t="s">
        <v>152</v>
      </c>
      <c r="B60" s="41" t="s">
        <v>153</v>
      </c>
      <c r="C60" s="239" t="s">
        <v>79</v>
      </c>
      <c r="D60" s="28"/>
      <c r="E60" s="28"/>
      <c r="F60" s="28"/>
      <c r="G60" s="28"/>
      <c r="H60" s="28"/>
      <c r="I60" s="28"/>
      <c r="J60" s="28"/>
      <c r="K60" s="267"/>
      <c r="L60" s="115"/>
      <c r="M60" s="115"/>
      <c r="N60" s="318" t="str">
        <f t="shared" si="11"/>
        <v>12.1.2</v>
      </c>
      <c r="O60" s="20" t="str">
        <f t="shared" si="12"/>
        <v>НЕМЕЛОВАННАЯ БУМАГА С СОДЕРЖАНИЕМ ДРЕВЕСНОЙ МАССЫ</v>
      </c>
      <c r="P60" s="239" t="s">
        <v>79</v>
      </c>
      <c r="Q60" s="88"/>
      <c r="R60" s="88"/>
      <c r="S60" s="88"/>
      <c r="T60" s="88"/>
      <c r="U60" s="88"/>
      <c r="V60" s="88"/>
      <c r="W60" s="88"/>
      <c r="X60" s="89"/>
      <c r="Y60" s="115"/>
      <c r="Z60" s="151" t="str">
        <f t="shared" si="4"/>
        <v>12.1.2</v>
      </c>
      <c r="AA60" s="20" t="str">
        <f t="shared" si="4"/>
        <v>НЕМЕЛОВАННАЯ БУМАГА С СОДЕРЖАНИЕМ ДРЕВЕСНОЙ МАССЫ</v>
      </c>
      <c r="AB60" s="239" t="s">
        <v>184</v>
      </c>
      <c r="AC60" s="149" t="str">
        <f>IF(ISNUMBER('CB1-Производство'!D72+D60-H60),'CB1-Производство'!D72+D60-H60,IF(ISNUMBER(H60-D60),"NT " &amp; H60-D60,"…"))</f>
        <v>NT 0</v>
      </c>
      <c r="AD60" s="144" t="str">
        <f>IF(ISNUMBER('CB1-Производство'!E72+F60-J60),'CB1-Производство'!E72+F60-J60,IF(ISNUMBER(J60-F60),"NT " &amp; J60-F60,"…"))</f>
        <v>NT 0</v>
      </c>
    </row>
    <row r="61" spans="1:2594" s="9" customFormat="1" ht="15" customHeight="1" x14ac:dyDescent="0.15">
      <c r="A61" s="195" t="s">
        <v>154</v>
      </c>
      <c r="B61" s="41" t="s">
        <v>155</v>
      </c>
      <c r="C61" s="239" t="s">
        <v>79</v>
      </c>
      <c r="D61" s="28"/>
      <c r="E61" s="28"/>
      <c r="F61" s="28"/>
      <c r="G61" s="28"/>
      <c r="H61" s="28"/>
      <c r="I61" s="28"/>
      <c r="J61" s="28"/>
      <c r="K61" s="267"/>
      <c r="L61" s="115"/>
      <c r="M61" s="115"/>
      <c r="N61" s="318" t="str">
        <f t="shared" si="11"/>
        <v>12.1.3</v>
      </c>
      <c r="O61" s="20" t="str">
        <f t="shared" si="12"/>
        <v>НЕМЕЛОВАННАЯ БУМАГА БЕЗ СОДЕРЖАНИЯ ДРЕВЕСНОЙ МАССЫ</v>
      </c>
      <c r="P61" s="239" t="s">
        <v>79</v>
      </c>
      <c r="Q61" s="88"/>
      <c r="R61" s="88"/>
      <c r="S61" s="88"/>
      <c r="T61" s="88"/>
      <c r="U61" s="88"/>
      <c r="V61" s="88"/>
      <c r="W61" s="88"/>
      <c r="X61" s="89"/>
      <c r="Y61" s="115"/>
      <c r="Z61" s="151" t="str">
        <f t="shared" si="4"/>
        <v>12.1.3</v>
      </c>
      <c r="AA61" s="20" t="str">
        <f t="shared" si="4"/>
        <v>НЕМЕЛОВАННАЯ БУМАГА БЕЗ СОДЕРЖАНИЯ ДРЕВЕСНОЙ МАССЫ</v>
      </c>
      <c r="AB61" s="239" t="s">
        <v>184</v>
      </c>
      <c r="AC61" s="149" t="str">
        <f>IF(ISNUMBER('CB1-Производство'!D73+D61-H61),'CB1-Производство'!D73+D61-H61,IF(ISNUMBER(H61-D61),"NT " &amp; H61-D61,"…"))</f>
        <v>NT 0</v>
      </c>
      <c r="AD61" s="144" t="str">
        <f>IF(ISNUMBER('CB1-Производство'!E73+F61-J61),'CB1-Производство'!E73+F61-J61,IF(ISNUMBER(J61-F61),"NT " &amp; J61-F61,"…"))</f>
        <v>NT 0</v>
      </c>
    </row>
    <row r="62" spans="1:2594" s="9" customFormat="1" ht="15" customHeight="1" x14ac:dyDescent="0.15">
      <c r="A62" s="195" t="s">
        <v>156</v>
      </c>
      <c r="B62" s="49" t="s">
        <v>157</v>
      </c>
      <c r="C62" s="239" t="s">
        <v>79</v>
      </c>
      <c r="D62" s="28"/>
      <c r="E62" s="28"/>
      <c r="F62" s="28"/>
      <c r="G62" s="28"/>
      <c r="H62" s="28"/>
      <c r="I62" s="28"/>
      <c r="J62" s="28"/>
      <c r="K62" s="267"/>
      <c r="L62" s="115"/>
      <c r="M62" s="115"/>
      <c r="N62" s="318" t="str">
        <f t="shared" si="11"/>
        <v>12.1.4</v>
      </c>
      <c r="O62" s="20" t="str">
        <f t="shared" si="12"/>
        <v>МЕЛОВАННАЯ БУМАГА</v>
      </c>
      <c r="P62" s="239" t="s">
        <v>79</v>
      </c>
      <c r="Q62" s="88"/>
      <c r="R62" s="88"/>
      <c r="S62" s="88"/>
      <c r="T62" s="88"/>
      <c r="U62" s="88"/>
      <c r="V62" s="88"/>
      <c r="W62" s="88"/>
      <c r="X62" s="89"/>
      <c r="Y62" s="115"/>
      <c r="Z62" s="151" t="str">
        <f t="shared" si="4"/>
        <v>12.1.4</v>
      </c>
      <c r="AA62" s="20" t="str">
        <f t="shared" si="4"/>
        <v>МЕЛОВАННАЯ БУМАГА</v>
      </c>
      <c r="AB62" s="239" t="s">
        <v>184</v>
      </c>
      <c r="AC62" s="149" t="str">
        <f>IF(ISNUMBER('CB1-Производство'!D74+D62-H62),'CB1-Производство'!D74+D62-H62,IF(ISNUMBER(H62-D62),"NT " &amp; H62-D62,"…"))</f>
        <v>NT 0</v>
      </c>
      <c r="AD62" s="144" t="str">
        <f>IF(ISNUMBER('CB1-Производство'!E74+F62-J62),'CB1-Производство'!E74+F62-J62,IF(ISNUMBER(J62-F62),"NT " &amp; J62-F62,"…"))</f>
        <v>NT 0</v>
      </c>
    </row>
    <row r="63" spans="1:2594" s="9" customFormat="1" ht="15" customHeight="1" x14ac:dyDescent="0.15">
      <c r="A63" s="192">
        <v>12.2</v>
      </c>
      <c r="B63" s="50" t="s">
        <v>158</v>
      </c>
      <c r="C63" s="239" t="s">
        <v>79</v>
      </c>
      <c r="D63" s="28"/>
      <c r="E63" s="28"/>
      <c r="F63" s="28"/>
      <c r="G63" s="28"/>
      <c r="H63" s="28"/>
      <c r="I63" s="28"/>
      <c r="J63" s="28"/>
      <c r="K63" s="267"/>
      <c r="L63" s="115"/>
      <c r="M63" s="115"/>
      <c r="N63" s="38">
        <f t="shared" si="11"/>
        <v>12.2</v>
      </c>
      <c r="O63" s="19" t="str">
        <f t="shared" si="12"/>
        <v>БЫТОВАЯ И ГИГИЕНИЧЕСКАЯ БУМАГА</v>
      </c>
      <c r="P63" s="239" t="s">
        <v>79</v>
      </c>
      <c r="Q63" s="88"/>
      <c r="R63" s="88"/>
      <c r="S63" s="88"/>
      <c r="T63" s="88"/>
      <c r="U63" s="88"/>
      <c r="V63" s="88"/>
      <c r="W63" s="88"/>
      <c r="X63" s="89"/>
      <c r="Y63" s="115"/>
      <c r="Z63" s="151">
        <f t="shared" si="4"/>
        <v>12.2</v>
      </c>
      <c r="AA63" s="19" t="str">
        <f t="shared" si="4"/>
        <v>БЫТОВАЯ И ГИГИЕНИЧЕСКАЯ БУМАГА</v>
      </c>
      <c r="AB63" s="239" t="s">
        <v>184</v>
      </c>
      <c r="AC63" s="149" t="str">
        <f>IF(ISNUMBER('CB1-Производство'!D75+D63-H63),'CB1-Производство'!D75+D63-H63,IF(ISNUMBER(H63-D63),"NT " &amp; H63-D63,"…"))</f>
        <v>NT 0</v>
      </c>
      <c r="AD63" s="144" t="str">
        <f>IF(ISNUMBER('CB1-Производство'!E75+F63-J63),'CB1-Производство'!E75+F63-J63,IF(ISNUMBER(J63-F63),"NT " &amp; J63-F63,"…"))</f>
        <v>NT 0</v>
      </c>
    </row>
    <row r="64" spans="1:2594" s="9" customFormat="1" ht="15" customHeight="1" x14ac:dyDescent="0.15">
      <c r="A64" s="195">
        <v>12.3</v>
      </c>
      <c r="B64" s="39" t="s">
        <v>159</v>
      </c>
      <c r="C64" s="240" t="s">
        <v>79</v>
      </c>
      <c r="D64" s="27"/>
      <c r="E64" s="27"/>
      <c r="F64" s="27"/>
      <c r="G64" s="27"/>
      <c r="H64" s="27"/>
      <c r="I64" s="27"/>
      <c r="J64" s="27"/>
      <c r="K64" s="266"/>
      <c r="L64" s="115"/>
      <c r="M64" s="115"/>
      <c r="N64" s="318">
        <f t="shared" si="11"/>
        <v>12.3</v>
      </c>
      <c r="O64" s="19" t="str">
        <f t="shared" si="12"/>
        <v>УПАКОВОЧНЫЕ МАТЕРИАЛЫ</v>
      </c>
      <c r="P64" s="240" t="s">
        <v>79</v>
      </c>
      <c r="Q64" s="114">
        <f>D64-(D65+D66+D67+D68)</f>
        <v>0</v>
      </c>
      <c r="R64" s="110">
        <f t="shared" ref="R64:X64" si="36">E64-(E65+E66+E67+E68)</f>
        <v>0</v>
      </c>
      <c r="S64" s="110">
        <f t="shared" si="36"/>
        <v>0</v>
      </c>
      <c r="T64" s="110">
        <f t="shared" si="36"/>
        <v>0</v>
      </c>
      <c r="U64" s="110">
        <f t="shared" si="36"/>
        <v>0</v>
      </c>
      <c r="V64" s="110">
        <f t="shared" si="36"/>
        <v>0</v>
      </c>
      <c r="W64" s="110">
        <f t="shared" si="36"/>
        <v>0</v>
      </c>
      <c r="X64" s="226">
        <f t="shared" si="36"/>
        <v>0</v>
      </c>
      <c r="Y64" s="124"/>
      <c r="Z64" s="151">
        <f t="shared" si="4"/>
        <v>12.3</v>
      </c>
      <c r="AA64" s="19" t="str">
        <f t="shared" si="4"/>
        <v>УПАКОВОЧНЫЕ МАТЕРИАЛЫ</v>
      </c>
      <c r="AB64" s="240" t="s">
        <v>184</v>
      </c>
      <c r="AC64" s="149" t="str">
        <f>IF(ISNUMBER('CB1-Производство'!D76+D64-H64),'CB1-Производство'!D76+D64-H64,IF(ISNUMBER(H64-D64),"NT " &amp; H64-D64,"…"))</f>
        <v>NT 0</v>
      </c>
      <c r="AD64" s="144" t="str">
        <f>IF(ISNUMBER('CB1-Производство'!E76+F64-J64),'CB1-Производство'!E76+F64-J64,IF(ISNUMBER(J64-F64),"NT " &amp; J64-F64,"…"))</f>
        <v>NT 0</v>
      </c>
    </row>
    <row r="65" spans="1:30" s="9" customFormat="1" ht="15" customHeight="1" x14ac:dyDescent="0.15">
      <c r="A65" s="195" t="s">
        <v>160</v>
      </c>
      <c r="B65" s="41" t="s">
        <v>161</v>
      </c>
      <c r="C65" s="240" t="s">
        <v>79</v>
      </c>
      <c r="D65" s="27"/>
      <c r="E65" s="27"/>
      <c r="F65" s="27"/>
      <c r="G65" s="31"/>
      <c r="H65" s="28"/>
      <c r="I65" s="28"/>
      <c r="J65" s="28"/>
      <c r="K65" s="267"/>
      <c r="L65" s="115"/>
      <c r="M65" s="115"/>
      <c r="N65" s="318" t="str">
        <f t="shared" si="11"/>
        <v>12.3.1</v>
      </c>
      <c r="O65" s="20" t="str">
        <f t="shared" si="12"/>
        <v>КАРТОНАЖНЫЕ МАТЕРИАЛЫ</v>
      </c>
      <c r="P65" s="240" t="s">
        <v>79</v>
      </c>
      <c r="Q65" s="88"/>
      <c r="R65" s="88"/>
      <c r="S65" s="88"/>
      <c r="T65" s="88"/>
      <c r="U65" s="88"/>
      <c r="V65" s="88"/>
      <c r="W65" s="88"/>
      <c r="X65" s="89"/>
      <c r="Y65" s="115"/>
      <c r="Z65" s="151" t="str">
        <f t="shared" si="4"/>
        <v>12.3.1</v>
      </c>
      <c r="AA65" s="20" t="str">
        <f t="shared" si="4"/>
        <v>КАРТОНАЖНЫЕ МАТЕРИАЛЫ</v>
      </c>
      <c r="AB65" s="240" t="s">
        <v>184</v>
      </c>
      <c r="AC65" s="149" t="str">
        <f>IF(ISNUMBER('CB1-Производство'!D77+D65-H65),'CB1-Производство'!D77+D65-H65,IF(ISNUMBER(H65-D65),"NT " &amp; H65-D65,"…"))</f>
        <v>NT 0</v>
      </c>
      <c r="AD65" s="144" t="str">
        <f>IF(ISNUMBER('CB1-Производство'!E77+F65-J65),'CB1-Производство'!E77+F65-J65,IF(ISNUMBER(J65-F65),"NT " &amp; J65-F65,"…"))</f>
        <v>NT 0</v>
      </c>
    </row>
    <row r="66" spans="1:30" s="9" customFormat="1" ht="15" customHeight="1" x14ac:dyDescent="0.15">
      <c r="A66" s="195" t="s">
        <v>162</v>
      </c>
      <c r="B66" s="41" t="s">
        <v>163</v>
      </c>
      <c r="C66" s="240" t="s">
        <v>79</v>
      </c>
      <c r="D66" s="27"/>
      <c r="E66" s="27"/>
      <c r="F66" s="27"/>
      <c r="G66" s="31"/>
      <c r="H66" s="28"/>
      <c r="I66" s="28"/>
      <c r="J66" s="28"/>
      <c r="K66" s="267"/>
      <c r="L66" s="115"/>
      <c r="M66" s="115"/>
      <c r="N66" s="318" t="str">
        <f t="shared" si="11"/>
        <v>12.3.2</v>
      </c>
      <c r="O66" s="20" t="str">
        <f t="shared" si="12"/>
        <v>КОРОБОЧНЫЙ КАРТОН</v>
      </c>
      <c r="P66" s="240" t="s">
        <v>79</v>
      </c>
      <c r="Q66" s="88"/>
      <c r="R66" s="88"/>
      <c r="S66" s="88"/>
      <c r="T66" s="88"/>
      <c r="U66" s="88"/>
      <c r="V66" s="88"/>
      <c r="W66" s="88"/>
      <c r="X66" s="89"/>
      <c r="Y66" s="115"/>
      <c r="Z66" s="151" t="str">
        <f t="shared" si="4"/>
        <v>12.3.2</v>
      </c>
      <c r="AA66" s="20" t="str">
        <f t="shared" si="4"/>
        <v>КОРОБОЧНЫЙ КАРТОН</v>
      </c>
      <c r="AB66" s="240" t="s">
        <v>184</v>
      </c>
      <c r="AC66" s="149" t="str">
        <f>IF(ISNUMBER('CB1-Производство'!D78+D66-H66),'CB1-Производство'!D78+D66-H66,IF(ISNUMBER(H66-D66),"NT " &amp; H66-D66,"…"))</f>
        <v>NT 0</v>
      </c>
      <c r="AD66" s="144" t="str">
        <f>IF(ISNUMBER('CB1-Производство'!E78+F66-J66),'CB1-Производство'!E78+F66-J66,IF(ISNUMBER(J66-F66),"NT " &amp; J66-F66,"…"))</f>
        <v>NT 0</v>
      </c>
    </row>
    <row r="67" spans="1:30" s="9" customFormat="1" ht="15" customHeight="1" x14ac:dyDescent="0.15">
      <c r="A67" s="195" t="s">
        <v>164</v>
      </c>
      <c r="B67" s="41" t="s">
        <v>165</v>
      </c>
      <c r="C67" s="239" t="s">
        <v>79</v>
      </c>
      <c r="D67" s="28"/>
      <c r="E67" s="28"/>
      <c r="F67" s="28"/>
      <c r="G67" s="28"/>
      <c r="H67" s="32"/>
      <c r="I67" s="32"/>
      <c r="J67" s="32"/>
      <c r="K67" s="271"/>
      <c r="L67" s="115"/>
      <c r="M67" s="115"/>
      <c r="N67" s="318" t="str">
        <f t="shared" si="11"/>
        <v>12.3.3</v>
      </c>
      <c r="O67" s="20" t="str">
        <f t="shared" si="12"/>
        <v>ОБЕРТОЧНАЯ БУМАГА</v>
      </c>
      <c r="P67" s="239" t="s">
        <v>79</v>
      </c>
      <c r="Q67" s="88"/>
      <c r="R67" s="88"/>
      <c r="S67" s="88"/>
      <c r="T67" s="88"/>
      <c r="U67" s="88"/>
      <c r="V67" s="88"/>
      <c r="W67" s="88"/>
      <c r="X67" s="89"/>
      <c r="Y67" s="115"/>
      <c r="Z67" s="151" t="str">
        <f t="shared" si="4"/>
        <v>12.3.3</v>
      </c>
      <c r="AA67" s="20" t="str">
        <f t="shared" si="4"/>
        <v>ОБЕРТОЧНАЯ БУМАГА</v>
      </c>
      <c r="AB67" s="239" t="s">
        <v>184</v>
      </c>
      <c r="AC67" s="149" t="str">
        <f>IF(ISNUMBER('CB1-Производство'!D79+D67-H67),'CB1-Производство'!D79+D67-H67,IF(ISNUMBER(H67-D67),"NT " &amp; H67-D67,"…"))</f>
        <v>NT 0</v>
      </c>
      <c r="AD67" s="144" t="str">
        <f>IF(ISNUMBER('CB1-Производство'!E79+F67-J67),'CB1-Производство'!E79+F67-J67,IF(ISNUMBER(J67-F67),"NT " &amp; J67-F67,"…"))</f>
        <v>NT 0</v>
      </c>
    </row>
    <row r="68" spans="1:30" s="9" customFormat="1" ht="30" x14ac:dyDescent="0.15">
      <c r="A68" s="195" t="s">
        <v>166</v>
      </c>
      <c r="B68" s="237" t="s">
        <v>167</v>
      </c>
      <c r="C68" s="239" t="s">
        <v>79</v>
      </c>
      <c r="D68" s="28"/>
      <c r="E68" s="28"/>
      <c r="F68" s="28"/>
      <c r="G68" s="28"/>
      <c r="H68" s="28"/>
      <c r="I68" s="28"/>
      <c r="J68" s="28"/>
      <c r="K68" s="267"/>
      <c r="L68" s="115"/>
      <c r="M68" s="115"/>
      <c r="N68" s="318" t="str">
        <f t="shared" si="11"/>
        <v>12.3.4</v>
      </c>
      <c r="O68" s="245" t="str">
        <f t="shared" si="12"/>
        <v>ПРОЧИЕ СОРТА БУМАГИ, ИСПОЛЬЗУЕМЫЕ ГЛАВНЫМ ОБРАЗОМ ДЛЯ УПАКОВКИ</v>
      </c>
      <c r="P68" s="239" t="s">
        <v>79</v>
      </c>
      <c r="Q68" s="88"/>
      <c r="R68" s="88"/>
      <c r="S68" s="88"/>
      <c r="T68" s="88"/>
      <c r="U68" s="88"/>
      <c r="V68" s="88"/>
      <c r="W68" s="88"/>
      <c r="X68" s="89"/>
      <c r="Y68" s="115"/>
      <c r="Z68" s="151" t="str">
        <f t="shared" si="4"/>
        <v>12.3.4</v>
      </c>
      <c r="AA68" s="245" t="str">
        <f t="shared" si="4"/>
        <v>ПРОЧИЕ СОРТА БУМАГИ, ИСПОЛЬЗУЕМЫЕ ГЛАВНЫМ ОБРАЗОМ ДЛЯ УПАКОВКИ</v>
      </c>
      <c r="AB68" s="239" t="s">
        <v>184</v>
      </c>
      <c r="AC68" s="149" t="str">
        <f>IF(ISNUMBER('CB1-Производство'!D80+D68-H68),'CB1-Производство'!D80+D68-H68,IF(ISNUMBER(H68-D68),"NT " &amp; H68-D68,"…"))</f>
        <v>NT 0</v>
      </c>
      <c r="AD68" s="144" t="str">
        <f>IF(ISNUMBER('CB1-Производство'!E80+F68-J68),'CB1-Производство'!E80+F68-J68,IF(ISNUMBER(J68-F68),"NT " &amp; J68-F68,"…"))</f>
        <v>NT 0</v>
      </c>
    </row>
    <row r="69" spans="1:30" s="9" customFormat="1" ht="15" customHeight="1" thickBot="1" x14ac:dyDescent="0.2">
      <c r="A69" s="272">
        <v>12.4</v>
      </c>
      <c r="B69" s="236" t="s">
        <v>168</v>
      </c>
      <c r="C69" s="273" t="s">
        <v>79</v>
      </c>
      <c r="D69" s="274"/>
      <c r="E69" s="274"/>
      <c r="F69" s="274"/>
      <c r="G69" s="274"/>
      <c r="H69" s="274"/>
      <c r="I69" s="274"/>
      <c r="J69" s="274"/>
      <c r="K69" s="275"/>
      <c r="L69" s="115"/>
      <c r="M69" s="115"/>
      <c r="N69" s="320">
        <f t="shared" si="11"/>
        <v>12.4</v>
      </c>
      <c r="O69" s="23" t="str">
        <f t="shared" si="12"/>
        <v>ПРОЧИЕ СОРТА БУМАГИ И КАРТОНА (НЕ ВКЛЮЧЕННЫЕ В ДРУГИЕ КАТЕГОРИИ)</v>
      </c>
      <c r="P69" s="273" t="s">
        <v>79</v>
      </c>
      <c r="Q69" s="90"/>
      <c r="R69" s="90"/>
      <c r="S69" s="90"/>
      <c r="T69" s="90"/>
      <c r="U69" s="90"/>
      <c r="V69" s="90"/>
      <c r="W69" s="90"/>
      <c r="X69" s="91"/>
      <c r="Y69" s="115"/>
      <c r="Z69" s="153">
        <f t="shared" si="4"/>
        <v>12.4</v>
      </c>
      <c r="AA69" s="24" t="str">
        <f t="shared" si="4"/>
        <v>ПРОЧИЕ СОРТА БУМАГИ И КАРТОНА (НЕ ВКЛЮЧЕННЫЕ В ДРУГИЕ КАТЕГОРИИ)</v>
      </c>
      <c r="AB69" s="242" t="s">
        <v>184</v>
      </c>
      <c r="AC69" s="143" t="str">
        <f>IF(ISNUMBER('CB1-Производство'!D81+D69-H69),'CB1-Производство'!D81+D69-H69,IF(ISNUMBER(H69-D69),"NT " &amp; H69-D69,"…"))</f>
        <v>NT 0</v>
      </c>
      <c r="AD69" s="154" t="str">
        <f>IF(ISNUMBER('CB1-Производство'!E81+F69-J69),'CB1-Производство'!E81+F69-J69,IF(ISNUMBER(J69-F69),"NT " &amp; J69-F69,"…"))</f>
        <v>NT 0</v>
      </c>
    </row>
    <row r="70" spans="1:30" ht="14.25" x14ac:dyDescent="0.2">
      <c r="A70" s="10"/>
      <c r="B70" s="115" t="s">
        <v>169</v>
      </c>
      <c r="C70" s="243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30" ht="14.25" x14ac:dyDescent="0.2">
      <c r="A71" s="6"/>
      <c r="B71" s="115" t="s">
        <v>170</v>
      </c>
      <c r="N71" s="115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30" x14ac:dyDescent="0.2">
      <c r="A72" s="6"/>
      <c r="B72" s="115" t="s">
        <v>171</v>
      </c>
      <c r="N72" s="115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30" ht="12.75" customHeight="1" x14ac:dyDescent="0.2">
      <c r="A73" s="6"/>
      <c r="N73" s="115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30" ht="12.75" customHeight="1" x14ac:dyDescent="0.2">
      <c r="A74" s="6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30" ht="12.75" customHeight="1" x14ac:dyDescent="0.2">
      <c r="A75" s="6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30" ht="12.75" customHeight="1" x14ac:dyDescent="0.2">
      <c r="A76" s="6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30" ht="12.75" customHeight="1" x14ac:dyDescent="0.2">
      <c r="A77" s="6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30" ht="12.75" customHeight="1" x14ac:dyDescent="0.2">
      <c r="A78" s="6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30" ht="12.75" customHeight="1" x14ac:dyDescent="0.2">
      <c r="A79" s="6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30" ht="12.75" customHeight="1" x14ac:dyDescent="0.2">
      <c r="A80" s="6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2.75" customHeight="1" x14ac:dyDescent="0.2">
      <c r="A81" s="6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2.75" customHeight="1" x14ac:dyDescent="0.2">
      <c r="A82" s="6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2.75" customHeight="1" x14ac:dyDescent="0.2">
      <c r="A83" s="6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2.75" customHeight="1" x14ac:dyDescent="0.2">
      <c r="A84" s="6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2.75" customHeight="1" x14ac:dyDescent="0.2">
      <c r="A85" s="6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2.75" customHeight="1" x14ac:dyDescent="0.2">
      <c r="A86" s="6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2.75" customHeight="1" x14ac:dyDescent="0.2">
      <c r="A87" s="6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2.75" customHeight="1" x14ac:dyDescent="0.2">
      <c r="A88" s="6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2.75" customHeight="1" x14ac:dyDescent="0.2">
      <c r="A89" s="6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2.75" customHeight="1" x14ac:dyDescent="0.2">
      <c r="A90" s="6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2.75" customHeight="1" x14ac:dyDescent="0.2">
      <c r="A91" s="6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2.75" customHeight="1" x14ac:dyDescent="0.2">
      <c r="A92" s="6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2.75" customHeight="1" x14ac:dyDescent="0.2">
      <c r="A93" s="6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2.75" customHeight="1" x14ac:dyDescent="0.2">
      <c r="A94" s="6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2.75" customHeight="1" x14ac:dyDescent="0.2">
      <c r="A95" s="6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2.75" customHeight="1" x14ac:dyDescent="0.2">
      <c r="A96" s="6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50" ht="12.75" customHeight="1" x14ac:dyDescent="0.2">
      <c r="A97" s="6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50" ht="12.75" customHeight="1" x14ac:dyDescent="0.2">
      <c r="A98" s="6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50" ht="12.75" customHeight="1" x14ac:dyDescent="0.2">
      <c r="A99" s="6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50" ht="12.75" customHeight="1" x14ac:dyDescent="0.2">
      <c r="A100" s="6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U100" s="8" t="s">
        <v>0</v>
      </c>
      <c r="AV100" s="8" t="s">
        <v>0</v>
      </c>
      <c r="AW100" s="8" t="s">
        <v>0</v>
      </c>
      <c r="AX100" s="8" t="s">
        <v>0</v>
      </c>
    </row>
    <row r="101" spans="1:50" ht="12.75" customHeight="1" x14ac:dyDescent="0.2">
      <c r="A101" s="6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</sheetData>
  <sheetProtection sheet="1" objects="1" scenario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3" pageOrder="overThenDown" orientation="landscape" horizontalDpi="300" verticalDpi="300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187</v>
      </c>
    </row>
    <row r="2" spans="2:2" x14ac:dyDescent="0.15">
      <c r="B2" s="121" t="e">
        <f>'CB1-Производство'!D13+'СВ2 | Первич. | Торговля'!D11+'СВ2 | Первич. | Торговля'!#REF!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188</v>
      </c>
      <c r="B1" t="s">
        <v>189</v>
      </c>
      <c r="C1" t="s">
        <v>190</v>
      </c>
      <c r="D1" t="s">
        <v>191</v>
      </c>
      <c r="E1" t="s">
        <v>192</v>
      </c>
      <c r="F1" t="s">
        <v>193</v>
      </c>
      <c r="G1" t="s">
        <v>194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6" ma:contentTypeDescription="Create a new document." ma:contentTypeScope="" ma:versionID="01c7c8a3226b274e65917e37b5540e63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8df092ba6b784b83ff4bbfb0ac9441bf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54C97-4E28-4BEA-A28D-12422D0C16F4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customXml/itemProps2.xml><?xml version="1.0" encoding="utf-8"?>
<ds:datastoreItem xmlns:ds="http://schemas.openxmlformats.org/officeDocument/2006/customXml" ds:itemID="{C44E0AFC-5CDF-4134-A96A-F0B7062AA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335943-083F-486B-9DAF-D7CB53FB8C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CB1-Производство</vt:lpstr>
      <vt:lpstr>СВ2 | Первич. | Торговля</vt:lpstr>
      <vt:lpstr>Notes</vt:lpstr>
      <vt:lpstr>Validation</vt:lpstr>
      <vt:lpstr>Upload</vt:lpstr>
      <vt:lpstr>'CB1-Производство'!Print_Area</vt:lpstr>
      <vt:lpstr>'СВ2 | Первич. | Торговля'!Print_Area</vt:lpstr>
      <vt:lpstr>'CB1-Производство'!Print_Titles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Eurostat;FAO;ITTO;UNECE</dc:creator>
  <cp:keywords/>
  <dc:description/>
  <cp:lastModifiedBy>Subashini Narasimhan</cp:lastModifiedBy>
  <cp:revision/>
  <dcterms:created xsi:type="dcterms:W3CDTF">1998-09-16T16:39:33Z</dcterms:created>
  <dcterms:modified xsi:type="dcterms:W3CDTF">2022-11-07T13:37:33Z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