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bookViews>
    <workbookView xWindow="28680" yWindow="-75" windowWidth="20730" windowHeight="11760" tabRatio="722" firstSheet="5" activeTab="9"/>
  </bookViews>
  <sheets>
    <sheet name="Об этом шаблоне" sheetId="1" r:id="rId1"/>
    <sheet name="Вопросы Группы 1" sheetId="5" r:id="rId2"/>
    <sheet name="Пояснения к Группе 1" sheetId="10" r:id="rId3"/>
    <sheet name="Оценивание Группы 1" sheetId="14" r:id="rId4"/>
    <sheet name="Результаты Группы 1" sheetId="12" r:id="rId5"/>
    <sheet name="Вопросы Группы 2" sheetId="11" r:id="rId6"/>
    <sheet name="Оценивание Группы 2" sheetId="17" r:id="rId7"/>
    <sheet name="Результаты Группы 2" sheetId="15" r:id="rId8"/>
    <sheet name="Общие результаты" sheetId="18" r:id="rId9"/>
    <sheet name="Каталог мероприятий" sheetId="7" r:id="rId10"/>
  </sheets>
  <definedNames>
    <definedName name="_ftn1" localSheetId="1">'Вопросы Группы 1'!$C$14</definedName>
    <definedName name="_ftn1" localSheetId="5">'Вопросы Группы 2'!#REF!</definedName>
    <definedName name="_ftnref1" localSheetId="1">'Вопросы Группы 1'!$C$10</definedName>
    <definedName name="_ftnref1" localSheetId="5">'Вопросы Группы 2'!#REF!</definedName>
    <definedName name="_xlnm._FilterDatabase" localSheetId="9" hidden="1">'Каталог мероприятий'!#REF!</definedName>
    <definedName name="_xlnm._FilterDatabase" localSheetId="2" hidden="1">'Пояснения к Группе 1'!#REF!</definedName>
  </definedNames>
  <calcPr calcId="144525"/>
  <customWorkbookViews>
    <customWorkbookView name="VAIO RED - Личное представление" guid="{7420B12A-7942-457E-981F-D2D91C809DAA}" mergeInterval="0" personalView="1" maximized="1" xWindow="1" yWindow="1" windowWidth="1916" windowHeight="691" tabRatio="775" activeSheetId="3"/>
  </customWorkbookViews>
  <pivotCaches>
    <pivotCache cacheId="10" r:id="rId11"/>
    <pivotCache cacheId="11"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52" i="11" l="1"/>
  <c r="L252" i="11" s="1"/>
  <c r="A251" i="11"/>
  <c r="L251" i="11" s="1"/>
  <c r="A250" i="11"/>
  <c r="L250" i="11" s="1"/>
  <c r="A249" i="11"/>
  <c r="L249" i="11" s="1"/>
  <c r="A247" i="11"/>
  <c r="L247" i="11" s="1"/>
  <c r="J246" i="11"/>
  <c r="N246" i="11" s="1"/>
  <c r="A246" i="11"/>
  <c r="L246" i="11" s="1"/>
  <c r="A244" i="11"/>
  <c r="J244" i="11" s="1"/>
  <c r="A243" i="11"/>
  <c r="L243" i="11" s="1"/>
  <c r="A240" i="11"/>
  <c r="L240" i="11" s="1"/>
  <c r="A239" i="11"/>
  <c r="L239" i="11" s="1"/>
  <c r="A238" i="11"/>
  <c r="J238" i="11" s="1"/>
  <c r="A237" i="11"/>
  <c r="L237" i="11" s="1"/>
  <c r="A234" i="11"/>
  <c r="L234" i="11" s="1"/>
  <c r="A233" i="11"/>
  <c r="L233" i="11" s="1"/>
  <c r="A232" i="11"/>
  <c r="J232" i="11" s="1"/>
  <c r="A231" i="11"/>
  <c r="L231" i="11" s="1"/>
  <c r="A230" i="11"/>
  <c r="L230" i="11" s="1"/>
  <c r="A229" i="11"/>
  <c r="L229" i="11" s="1"/>
  <c r="A228" i="11"/>
  <c r="J228" i="11" s="1"/>
  <c r="A227" i="11"/>
  <c r="L227" i="11" s="1"/>
  <c r="A226" i="11"/>
  <c r="L226" i="11" s="1"/>
  <c r="A225" i="11"/>
  <c r="L225" i="11" s="1"/>
  <c r="A224" i="11"/>
  <c r="J224" i="11" s="1"/>
  <c r="A223" i="11"/>
  <c r="L223" i="11" s="1"/>
  <c r="A220" i="11"/>
  <c r="L220" i="11" s="1"/>
  <c r="A219" i="11"/>
  <c r="L219" i="11" s="1"/>
  <c r="A218" i="11"/>
  <c r="J218" i="11" s="1"/>
  <c r="A217" i="11"/>
  <c r="L217" i="11" s="1"/>
  <c r="A216" i="11"/>
  <c r="L216" i="11" s="1"/>
  <c r="A215" i="11"/>
  <c r="L215" i="11" s="1"/>
  <c r="A214" i="11"/>
  <c r="J214" i="11" s="1"/>
  <c r="A213" i="11"/>
  <c r="L213" i="11" s="1"/>
  <c r="A212" i="11"/>
  <c r="L212" i="11" s="1"/>
  <c r="A211" i="11"/>
  <c r="L211" i="11" s="1"/>
  <c r="A210" i="11"/>
  <c r="J210" i="11" s="1"/>
  <c r="A209" i="11"/>
  <c r="L209" i="11" s="1"/>
  <c r="A208" i="11"/>
  <c r="L208" i="11" s="1"/>
  <c r="A206" i="11"/>
  <c r="L206" i="11" s="1"/>
  <c r="A205" i="11"/>
  <c r="J205" i="11" s="1"/>
  <c r="N205" i="11" s="1"/>
  <c r="A204" i="11"/>
  <c r="J204" i="11" s="1"/>
  <c r="K204" i="11" s="1"/>
  <c r="A203" i="11"/>
  <c r="A202" i="11"/>
  <c r="A201" i="11"/>
  <c r="J201" i="11" s="1"/>
  <c r="N201" i="11" s="1"/>
  <c r="A200" i="11"/>
  <c r="L200" i="11" s="1"/>
  <c r="A199" i="11"/>
  <c r="A198" i="11"/>
  <c r="J198" i="11" s="1"/>
  <c r="N198" i="11" s="1"/>
  <c r="A197" i="11"/>
  <c r="A196" i="11"/>
  <c r="L196" i="11" s="1"/>
  <c r="A195" i="11"/>
  <c r="A192" i="11"/>
  <c r="J192" i="11" s="1"/>
  <c r="N192" i="11" s="1"/>
  <c r="A191" i="11"/>
  <c r="A190" i="11"/>
  <c r="L190" i="11" s="1"/>
  <c r="A189" i="11"/>
  <c r="A188" i="11"/>
  <c r="J188" i="11" s="1"/>
  <c r="N188" i="11" s="1"/>
  <c r="A187" i="11"/>
  <c r="A186" i="11"/>
  <c r="L186" i="11" s="1"/>
  <c r="A185" i="11"/>
  <c r="A184" i="11"/>
  <c r="J184" i="11" s="1"/>
  <c r="N184" i="11" s="1"/>
  <c r="A183" i="11"/>
  <c r="A182" i="11"/>
  <c r="L182" i="11" s="1"/>
  <c r="A181" i="11"/>
  <c r="A180" i="11"/>
  <c r="J180" i="11" s="1"/>
  <c r="N180" i="11" s="1"/>
  <c r="A179" i="11"/>
  <c r="A178" i="11"/>
  <c r="L178" i="11" s="1"/>
  <c r="A177" i="11"/>
  <c r="J176" i="11"/>
  <c r="N176" i="11" s="1"/>
  <c r="A176" i="11"/>
  <c r="A175" i="11"/>
  <c r="A174" i="11"/>
  <c r="L174" i="11" s="1"/>
  <c r="A173" i="11"/>
  <c r="A172" i="11"/>
  <c r="J172" i="11" s="1"/>
  <c r="N172" i="11" s="1"/>
  <c r="A171" i="11"/>
  <c r="A170" i="11"/>
  <c r="L170" i="11" s="1"/>
  <c r="A169" i="11"/>
  <c r="A168" i="11"/>
  <c r="J168" i="11" s="1"/>
  <c r="N168" i="11" s="1"/>
  <c r="A167" i="11"/>
  <c r="A165" i="11"/>
  <c r="L165" i="11" s="1"/>
  <c r="A164" i="11"/>
  <c r="A163" i="11"/>
  <c r="J163" i="11" s="1"/>
  <c r="N163" i="11" s="1"/>
  <c r="A162" i="11"/>
  <c r="L162" i="11" s="1"/>
  <c r="J161" i="11"/>
  <c r="N161" i="11" s="1"/>
  <c r="A161" i="11"/>
  <c r="L161" i="11" s="1"/>
  <c r="A160" i="11"/>
  <c r="J160" i="11" s="1"/>
  <c r="N160" i="11" s="1"/>
  <c r="A159" i="11"/>
  <c r="L159" i="11" s="1"/>
  <c r="A158" i="11"/>
  <c r="L158" i="11" s="1"/>
  <c r="A157" i="11"/>
  <c r="J157" i="11" s="1"/>
  <c r="N157" i="11" s="1"/>
  <c r="A156" i="11"/>
  <c r="J156" i="11" s="1"/>
  <c r="N156" i="11" s="1"/>
  <c r="A155" i="11"/>
  <c r="L155" i="11" s="1"/>
  <c r="A154" i="11"/>
  <c r="J154" i="11" s="1"/>
  <c r="A153" i="11"/>
  <c r="J153" i="11" s="1"/>
  <c r="N153" i="11" s="1"/>
  <c r="A152" i="11"/>
  <c r="L152" i="11" s="1"/>
  <c r="A151" i="11"/>
  <c r="L151" i="11" s="1"/>
  <c r="A150" i="11"/>
  <c r="J150" i="11" s="1"/>
  <c r="A149" i="11"/>
  <c r="J149" i="11" s="1"/>
  <c r="N149" i="11" s="1"/>
  <c r="A147" i="11"/>
  <c r="L147" i="11" s="1"/>
  <c r="A146" i="11"/>
  <c r="L146" i="11" s="1"/>
  <c r="A145" i="11"/>
  <c r="J145" i="11" s="1"/>
  <c r="A144" i="11"/>
  <c r="J144" i="11" s="1"/>
  <c r="N144" i="11" s="1"/>
  <c r="A143" i="11"/>
  <c r="A142" i="11"/>
  <c r="L142" i="11" s="1"/>
  <c r="A141" i="11"/>
  <c r="J141" i="11" s="1"/>
  <c r="N141" i="11" s="1"/>
  <c r="A140" i="11"/>
  <c r="L140" i="11" s="1"/>
  <c r="A139" i="11"/>
  <c r="A138" i="11"/>
  <c r="L138" i="11" s="1"/>
  <c r="A137" i="11"/>
  <c r="A136" i="11"/>
  <c r="J136" i="11" s="1"/>
  <c r="N136" i="11" s="1"/>
  <c r="A135" i="11"/>
  <c r="L134" i="11"/>
  <c r="A134" i="11"/>
  <c r="J134" i="11" s="1"/>
  <c r="A133" i="11"/>
  <c r="J133" i="11" s="1"/>
  <c r="N133" i="11" s="1"/>
  <c r="A132" i="11"/>
  <c r="A131" i="11"/>
  <c r="A130" i="11"/>
  <c r="A128" i="11"/>
  <c r="A127" i="11"/>
  <c r="A126" i="11"/>
  <c r="A125" i="11"/>
  <c r="A124" i="11"/>
  <c r="A123" i="11"/>
  <c r="A121" i="11"/>
  <c r="A120" i="11"/>
  <c r="A119" i="11"/>
  <c r="A118" i="11"/>
  <c r="A117" i="11"/>
  <c r="A116" i="11"/>
  <c r="A115" i="11"/>
  <c r="A114" i="11"/>
  <c r="A113" i="11"/>
  <c r="A112" i="11"/>
  <c r="A111" i="11"/>
  <c r="A110" i="11"/>
  <c r="A109" i="11"/>
  <c r="A107" i="11"/>
  <c r="A106" i="11"/>
  <c r="A105" i="11"/>
  <c r="A104" i="11"/>
  <c r="A103" i="11"/>
  <c r="A100" i="11"/>
  <c r="A99" i="11"/>
  <c r="J98" i="11"/>
  <c r="N98" i="11" s="1"/>
  <c r="A98" i="11"/>
  <c r="L98" i="11" s="1"/>
  <c r="A97" i="11"/>
  <c r="L97" i="11" s="1"/>
  <c r="A96" i="11"/>
  <c r="A95" i="11"/>
  <c r="L95" i="11" s="1"/>
  <c r="A92" i="11"/>
  <c r="L91" i="11"/>
  <c r="A91" i="11"/>
  <c r="J91" i="11" s="1"/>
  <c r="N91" i="11" s="1"/>
  <c r="A90" i="11"/>
  <c r="J90" i="11" s="1"/>
  <c r="N90" i="11" s="1"/>
  <c r="A89" i="11"/>
  <c r="A88" i="11"/>
  <c r="L88" i="11" s="1"/>
  <c r="A87" i="11"/>
  <c r="L87" i="11" s="1"/>
  <c r="A86" i="11"/>
  <c r="A85" i="11"/>
  <c r="L85" i="11" s="1"/>
  <c r="A84" i="11"/>
  <c r="A83" i="11"/>
  <c r="J83" i="11" s="1"/>
  <c r="A82" i="11"/>
  <c r="A81" i="11"/>
  <c r="L81" i="11" s="1"/>
  <c r="A80" i="11"/>
  <c r="A79" i="11"/>
  <c r="J79" i="11" s="1"/>
  <c r="A78" i="11"/>
  <c r="A77" i="11"/>
  <c r="L77" i="11" s="1"/>
  <c r="A76" i="11"/>
  <c r="A75" i="11"/>
  <c r="J75" i="11" s="1"/>
  <c r="A74" i="11"/>
  <c r="A73" i="11"/>
  <c r="L73" i="11" s="1"/>
  <c r="A72" i="11"/>
  <c r="A71" i="11"/>
  <c r="J71" i="11" s="1"/>
  <c r="A70" i="11"/>
  <c r="A69" i="11"/>
  <c r="L69" i="11" s="1"/>
  <c r="A68" i="11"/>
  <c r="A67" i="11"/>
  <c r="J67" i="11" s="1"/>
  <c r="A66" i="11"/>
  <c r="A65" i="11"/>
  <c r="L65" i="11" s="1"/>
  <c r="A64" i="11"/>
  <c r="A63" i="11"/>
  <c r="J63" i="11" s="1"/>
  <c r="A61" i="11"/>
  <c r="A60" i="11"/>
  <c r="L60" i="11" s="1"/>
  <c r="A59" i="11"/>
  <c r="A58" i="11"/>
  <c r="J58" i="11" s="1"/>
  <c r="A57" i="11"/>
  <c r="A56" i="11"/>
  <c r="L56" i="11" s="1"/>
  <c r="A54" i="11"/>
  <c r="A53" i="11"/>
  <c r="J53" i="11" s="1"/>
  <c r="A52" i="11"/>
  <c r="A51" i="11"/>
  <c r="L51" i="11" s="1"/>
  <c r="A50" i="11"/>
  <c r="A49" i="11"/>
  <c r="J49" i="11" s="1"/>
  <c r="A48" i="11"/>
  <c r="A47" i="11"/>
  <c r="L47" i="11" s="1"/>
  <c r="A46" i="11"/>
  <c r="A45" i="11"/>
  <c r="J45" i="11" s="1"/>
  <c r="A44" i="11"/>
  <c r="A43" i="11"/>
  <c r="L43" i="11" s="1"/>
  <c r="A42" i="11"/>
  <c r="A41" i="11"/>
  <c r="J41" i="11" s="1"/>
  <c r="A40" i="11"/>
  <c r="A39" i="11"/>
  <c r="L39" i="11" s="1"/>
  <c r="A38" i="11"/>
  <c r="A37" i="11"/>
  <c r="J37" i="11" s="1"/>
  <c r="A36" i="11"/>
  <c r="A35" i="11"/>
  <c r="L35" i="11" s="1"/>
  <c r="A34" i="11"/>
  <c r="A32" i="11"/>
  <c r="J32" i="11" s="1"/>
  <c r="A31" i="11"/>
  <c r="A30" i="11"/>
  <c r="L30" i="11" s="1"/>
  <c r="A29" i="11"/>
  <c r="A28" i="11"/>
  <c r="J28" i="11" s="1"/>
  <c r="A27" i="11"/>
  <c r="L27" i="11" s="1"/>
  <c r="A26" i="11"/>
  <c r="L26" i="11" s="1"/>
  <c r="A25" i="11"/>
  <c r="J25" i="11" s="1"/>
  <c r="N25" i="11" s="1"/>
  <c r="A24" i="11"/>
  <c r="J24" i="11" s="1"/>
  <c r="A23" i="11"/>
  <c r="L23" i="11" s="1"/>
  <c r="A22" i="11"/>
  <c r="L22" i="11" s="1"/>
  <c r="A21" i="11"/>
  <c r="A20" i="11"/>
  <c r="J20" i="11" s="1"/>
  <c r="A19" i="11"/>
  <c r="L19" i="11" s="1"/>
  <c r="A18" i="11"/>
  <c r="L18" i="11" s="1"/>
  <c r="J17" i="11"/>
  <c r="N17" i="11" s="1"/>
  <c r="A17" i="11"/>
  <c r="A16" i="11"/>
  <c r="J16" i="11" s="1"/>
  <c r="A15" i="11"/>
  <c r="L15" i="11" s="1"/>
  <c r="A14" i="11"/>
  <c r="L14" i="11" s="1"/>
  <c r="A13" i="11"/>
  <c r="J13" i="11" s="1"/>
  <c r="N13" i="11" s="1"/>
  <c r="A12" i="11"/>
  <c r="J12" i="11" s="1"/>
  <c r="A11" i="11"/>
  <c r="L11" i="11" s="1"/>
  <c r="A10" i="11"/>
  <c r="L10" i="11" s="1"/>
  <c r="A9" i="11"/>
  <c r="J9" i="11" s="1"/>
  <c r="N9" i="11" s="1"/>
  <c r="A8" i="11"/>
  <c r="J8" i="11" s="1"/>
  <c r="A7" i="11"/>
  <c r="A50" i="5"/>
  <c r="L50" i="5" s="1"/>
  <c r="A49" i="5"/>
  <c r="A48" i="5"/>
  <c r="L48" i="5" s="1"/>
  <c r="A46" i="5"/>
  <c r="J46" i="5" s="1"/>
  <c r="A45" i="5"/>
  <c r="L45" i="5" s="1"/>
  <c r="A43" i="5"/>
  <c r="A42" i="5"/>
  <c r="J42" i="5" s="1"/>
  <c r="N42" i="5" s="1"/>
  <c r="A41" i="5"/>
  <c r="J41" i="5" s="1"/>
  <c r="A40" i="5"/>
  <c r="L40" i="5" s="1"/>
  <c r="A39" i="5"/>
  <c r="L39" i="5" s="1"/>
  <c r="A37" i="5"/>
  <c r="L37" i="5" s="1"/>
  <c r="A36" i="5"/>
  <c r="J36" i="5" s="1"/>
  <c r="A35" i="5"/>
  <c r="L35" i="5" s="1"/>
  <c r="A34" i="5"/>
  <c r="L34" i="5" s="1"/>
  <c r="A33" i="5"/>
  <c r="J33" i="5" s="1"/>
  <c r="A32" i="5"/>
  <c r="J32" i="5" s="1"/>
  <c r="A31" i="5"/>
  <c r="L31" i="5" s="1"/>
  <c r="A30" i="5"/>
  <c r="L30" i="5" s="1"/>
  <c r="L29" i="5"/>
  <c r="A29" i="5"/>
  <c r="A27" i="5"/>
  <c r="J27" i="5" s="1"/>
  <c r="A26" i="5"/>
  <c r="L26" i="5" s="1"/>
  <c r="A25" i="5"/>
  <c r="L25" i="5" s="1"/>
  <c r="A24" i="5"/>
  <c r="L24" i="5" s="1"/>
  <c r="A23" i="5"/>
  <c r="J23" i="5" s="1"/>
  <c r="A22" i="5"/>
  <c r="L22" i="5" s="1"/>
  <c r="A21" i="5"/>
  <c r="J21" i="5" s="1"/>
  <c r="N21" i="5" s="1"/>
  <c r="A20" i="5"/>
  <c r="J20" i="5" s="1"/>
  <c r="K20" i="5" s="1"/>
  <c r="A18" i="5"/>
  <c r="J18" i="5" s="1"/>
  <c r="A17" i="5"/>
  <c r="L17" i="5" s="1"/>
  <c r="A16" i="5"/>
  <c r="J16" i="5" s="1"/>
  <c r="N16" i="5" s="1"/>
  <c r="A15" i="5"/>
  <c r="J15" i="5" s="1"/>
  <c r="K15" i="5" s="1"/>
  <c r="A14" i="5"/>
  <c r="J14" i="5" s="1"/>
  <c r="A12" i="5"/>
  <c r="L12" i="5" s="1"/>
  <c r="A11" i="5"/>
  <c r="J11" i="5" s="1"/>
  <c r="N11" i="5" s="1"/>
  <c r="A10" i="5"/>
  <c r="J10" i="5" s="1"/>
  <c r="K10" i="5" s="1"/>
  <c r="A8" i="5"/>
  <c r="J8" i="5" s="1"/>
  <c r="A7" i="5"/>
  <c r="L7" i="5" s="1"/>
  <c r="A6" i="5"/>
  <c r="L6" i="5" s="1"/>
  <c r="L15" i="5" l="1"/>
  <c r="AA5" i="11"/>
  <c r="L20" i="5"/>
  <c r="L23" i="5"/>
  <c r="L33" i="5"/>
  <c r="J39" i="5"/>
  <c r="N39" i="5" s="1"/>
  <c r="J48" i="5"/>
  <c r="N48" i="5" s="1"/>
  <c r="Y5" i="5"/>
  <c r="L27" i="5"/>
  <c r="J37" i="5"/>
  <c r="N37" i="5" s="1"/>
  <c r="K90" i="11"/>
  <c r="K161" i="11"/>
  <c r="K201" i="11"/>
  <c r="L10" i="5"/>
  <c r="J85" i="11"/>
  <c r="N85" i="11" s="1"/>
  <c r="J88" i="11"/>
  <c r="N88" i="11" s="1"/>
  <c r="J97" i="11"/>
  <c r="N97" i="11" s="1"/>
  <c r="J138" i="11"/>
  <c r="N138" i="11" s="1"/>
  <c r="J140" i="11"/>
  <c r="N140" i="11" s="1"/>
  <c r="J250" i="11"/>
  <c r="N250" i="11" s="1"/>
  <c r="J95" i="11"/>
  <c r="N95" i="11" s="1"/>
  <c r="L136" i="11"/>
  <c r="J249" i="11"/>
  <c r="K250" i="11"/>
  <c r="J243" i="11"/>
  <c r="K243" i="11" s="1"/>
  <c r="N33" i="5"/>
  <c r="K33" i="5"/>
  <c r="J86" i="11"/>
  <c r="N86" i="11" s="1"/>
  <c r="L18" i="5"/>
  <c r="L32" i="5"/>
  <c r="K42" i="5"/>
  <c r="J15" i="11"/>
  <c r="K15" i="11" s="1"/>
  <c r="L21" i="11"/>
  <c r="J34" i="11"/>
  <c r="N34" i="11" s="1"/>
  <c r="L34" i="11"/>
  <c r="J42" i="11"/>
  <c r="N42" i="11" s="1"/>
  <c r="L42" i="11"/>
  <c r="J54" i="11"/>
  <c r="N54" i="11" s="1"/>
  <c r="L54" i="11"/>
  <c r="J72" i="11"/>
  <c r="N72" i="11" s="1"/>
  <c r="L72" i="11"/>
  <c r="J202" i="11"/>
  <c r="N202" i="11" s="1"/>
  <c r="L202" i="11"/>
  <c r="L14" i="5"/>
  <c r="J25" i="5"/>
  <c r="N25" i="5" s="1"/>
  <c r="K48" i="5"/>
  <c r="J23" i="11"/>
  <c r="K23" i="11" s="1"/>
  <c r="J29" i="11"/>
  <c r="N29" i="11" s="1"/>
  <c r="L29" i="11"/>
  <c r="J46" i="11"/>
  <c r="N46" i="11" s="1"/>
  <c r="L46" i="11"/>
  <c r="J59" i="11"/>
  <c r="N59" i="11" s="1"/>
  <c r="L59" i="11"/>
  <c r="K68" i="11"/>
  <c r="J68" i="11"/>
  <c r="N68" i="11" s="1"/>
  <c r="L68" i="11"/>
  <c r="J80" i="11"/>
  <c r="N80" i="11" s="1"/>
  <c r="L80" i="11"/>
  <c r="L84" i="11"/>
  <c r="J84" i="11"/>
  <c r="N84" i="11" s="1"/>
  <c r="L89" i="11"/>
  <c r="J89" i="11"/>
  <c r="N89" i="11" s="1"/>
  <c r="J24" i="5"/>
  <c r="N24" i="5" s="1"/>
  <c r="J29" i="5"/>
  <c r="N29" i="5" s="1"/>
  <c r="J30" i="5"/>
  <c r="N30" i="5" s="1"/>
  <c r="L36" i="5"/>
  <c r="L42" i="5"/>
  <c r="L46" i="5"/>
  <c r="L49" i="5"/>
  <c r="J49" i="5"/>
  <c r="N49" i="5" s="1"/>
  <c r="J21" i="11"/>
  <c r="N21" i="11" s="1"/>
  <c r="J87" i="11"/>
  <c r="N87" i="11" s="1"/>
  <c r="J96" i="11"/>
  <c r="N96" i="11" s="1"/>
  <c r="J34" i="5"/>
  <c r="N34" i="5" s="1"/>
  <c r="L41" i="5"/>
  <c r="L43" i="5"/>
  <c r="J43" i="5"/>
  <c r="N43" i="5" s="1"/>
  <c r="K9" i="11"/>
  <c r="L9" i="11"/>
  <c r="J11" i="11"/>
  <c r="K11" i="11" s="1"/>
  <c r="K17" i="11"/>
  <c r="L17" i="11"/>
  <c r="J19" i="11"/>
  <c r="K19" i="11" s="1"/>
  <c r="K25" i="11"/>
  <c r="L25" i="11"/>
  <c r="J27" i="11"/>
  <c r="K27" i="11" s="1"/>
  <c r="J31" i="11"/>
  <c r="K31" i="11" s="1"/>
  <c r="L31" i="11"/>
  <c r="J36" i="11"/>
  <c r="K36" i="11" s="1"/>
  <c r="L36" i="11"/>
  <c r="J40" i="11"/>
  <c r="K40" i="11" s="1"/>
  <c r="L40" i="11"/>
  <c r="J44" i="11"/>
  <c r="K44" i="11" s="1"/>
  <c r="L44" i="11"/>
  <c r="J48" i="11"/>
  <c r="K48" i="11" s="1"/>
  <c r="L48" i="11"/>
  <c r="J52" i="11"/>
  <c r="K52" i="11" s="1"/>
  <c r="L52" i="11"/>
  <c r="J57" i="11"/>
  <c r="K57" i="11" s="1"/>
  <c r="L57" i="11"/>
  <c r="J61" i="11"/>
  <c r="K61" i="11" s="1"/>
  <c r="L61" i="11"/>
  <c r="J66" i="11"/>
  <c r="K66" i="11" s="1"/>
  <c r="L66" i="11"/>
  <c r="J70" i="11"/>
  <c r="K70" i="11" s="1"/>
  <c r="L70" i="11"/>
  <c r="J74" i="11"/>
  <c r="K74" i="11" s="1"/>
  <c r="L74" i="11"/>
  <c r="J78" i="11"/>
  <c r="K78" i="11" s="1"/>
  <c r="L78" i="11"/>
  <c r="J82" i="11"/>
  <c r="K82" i="11" s="1"/>
  <c r="L82" i="11"/>
  <c r="L92" i="11"/>
  <c r="J92" i="11"/>
  <c r="N92" i="11" s="1"/>
  <c r="J99" i="11"/>
  <c r="N99" i="11" s="1"/>
  <c r="L99" i="11"/>
  <c r="J105" i="11"/>
  <c r="N105" i="11" s="1"/>
  <c r="L105" i="11"/>
  <c r="J110" i="11"/>
  <c r="N110" i="11" s="1"/>
  <c r="L110" i="11"/>
  <c r="J114" i="11"/>
  <c r="N114" i="11" s="1"/>
  <c r="L114" i="11"/>
  <c r="J118" i="11"/>
  <c r="N118" i="11" s="1"/>
  <c r="L118" i="11"/>
  <c r="J123" i="11"/>
  <c r="N123" i="11" s="1"/>
  <c r="L123" i="11"/>
  <c r="J127" i="11"/>
  <c r="N127" i="11" s="1"/>
  <c r="L127" i="11"/>
  <c r="J132" i="11"/>
  <c r="N132" i="11" s="1"/>
  <c r="L132" i="11"/>
  <c r="J137" i="11"/>
  <c r="N137" i="11" s="1"/>
  <c r="K144" i="11"/>
  <c r="L144" i="11"/>
  <c r="J146" i="11"/>
  <c r="N146" i="11" s="1"/>
  <c r="K153" i="11"/>
  <c r="L153" i="11"/>
  <c r="J155" i="11"/>
  <c r="N155" i="11" s="1"/>
  <c r="K163" i="11"/>
  <c r="L163" i="11"/>
  <c r="J165" i="11"/>
  <c r="K165" i="11" s="1"/>
  <c r="K172" i="11"/>
  <c r="L172" i="11"/>
  <c r="J174" i="11"/>
  <c r="K180" i="11"/>
  <c r="L180" i="11"/>
  <c r="J182" i="11"/>
  <c r="N182" i="11" s="1"/>
  <c r="K188" i="11"/>
  <c r="L188" i="11"/>
  <c r="J190" i="11"/>
  <c r="K198" i="11"/>
  <c r="L198" i="11"/>
  <c r="J200" i="11"/>
  <c r="K200" i="11" s="1"/>
  <c r="L7" i="11"/>
  <c r="L8" i="5"/>
  <c r="J7" i="11"/>
  <c r="K7" i="11" s="1"/>
  <c r="K13" i="11"/>
  <c r="L13" i="11"/>
  <c r="J38" i="11"/>
  <c r="N38" i="11" s="1"/>
  <c r="L38" i="11"/>
  <c r="K50" i="11"/>
  <c r="J50" i="11"/>
  <c r="N50" i="11" s="1"/>
  <c r="L50" i="11"/>
  <c r="J64" i="11"/>
  <c r="N64" i="11" s="1"/>
  <c r="L64" i="11"/>
  <c r="J76" i="11"/>
  <c r="N76" i="11" s="1"/>
  <c r="L76" i="11"/>
  <c r="J103" i="11"/>
  <c r="L103" i="11"/>
  <c r="J107" i="11"/>
  <c r="L107" i="11"/>
  <c r="J112" i="11"/>
  <c r="L112" i="11"/>
  <c r="J116" i="11"/>
  <c r="L116" i="11"/>
  <c r="J120" i="11"/>
  <c r="L120" i="11"/>
  <c r="J125" i="11"/>
  <c r="L125" i="11"/>
  <c r="J130" i="11"/>
  <c r="L130" i="11"/>
  <c r="K133" i="11"/>
  <c r="J142" i="11"/>
  <c r="N142" i="11" s="1"/>
  <c r="K149" i="11"/>
  <c r="L149" i="11"/>
  <c r="J151" i="11"/>
  <c r="N151" i="11" s="1"/>
  <c r="K157" i="11"/>
  <c r="L157" i="11"/>
  <c r="K168" i="11"/>
  <c r="L168" i="11"/>
  <c r="J170" i="11"/>
  <c r="K170" i="11" s="1"/>
  <c r="K176" i="11"/>
  <c r="L176" i="11"/>
  <c r="J178" i="11"/>
  <c r="K184" i="11"/>
  <c r="L184" i="11"/>
  <c r="J186" i="11"/>
  <c r="N186" i="11" s="1"/>
  <c r="K192" i="11"/>
  <c r="L192" i="11"/>
  <c r="J196" i="11"/>
  <c r="K140" i="11"/>
  <c r="K141" i="11"/>
  <c r="L204" i="11"/>
  <c r="J206" i="11"/>
  <c r="N206" i="11" s="1"/>
  <c r="J209" i="11"/>
  <c r="K209" i="11" s="1"/>
  <c r="J211" i="11"/>
  <c r="N211" i="11" s="1"/>
  <c r="J213" i="11"/>
  <c r="K213" i="11" s="1"/>
  <c r="J215" i="11"/>
  <c r="N215" i="11" s="1"/>
  <c r="J217" i="11"/>
  <c r="K217" i="11" s="1"/>
  <c r="J219" i="11"/>
  <c r="N219" i="11" s="1"/>
  <c r="J223" i="11"/>
  <c r="K223" i="11" s="1"/>
  <c r="J225" i="11"/>
  <c r="N225" i="11" s="1"/>
  <c r="J227" i="11"/>
  <c r="K227" i="11" s="1"/>
  <c r="J229" i="11"/>
  <c r="N229" i="11" s="1"/>
  <c r="J231" i="11"/>
  <c r="K231" i="11" s="1"/>
  <c r="J233" i="11"/>
  <c r="N233" i="11" s="1"/>
  <c r="J237" i="11"/>
  <c r="K237" i="11" s="1"/>
  <c r="J239" i="11"/>
  <c r="N239" i="11" s="1"/>
  <c r="J251" i="11"/>
  <c r="N251" i="11" s="1"/>
  <c r="K205" i="11"/>
  <c r="K136" i="11"/>
  <c r="K211" i="11"/>
  <c r="K215" i="11"/>
  <c r="K225" i="11"/>
  <c r="K229" i="11"/>
  <c r="K233" i="11"/>
  <c r="K8" i="11"/>
  <c r="N8" i="11"/>
  <c r="N24" i="11"/>
  <c r="K24" i="11"/>
  <c r="N12" i="11"/>
  <c r="K12" i="11"/>
  <c r="N20" i="11"/>
  <c r="K20" i="11"/>
  <c r="N32" i="11"/>
  <c r="K32" i="11"/>
  <c r="K16" i="11"/>
  <c r="N16" i="11"/>
  <c r="K28" i="11"/>
  <c r="N28" i="11"/>
  <c r="N37" i="11"/>
  <c r="K37" i="11"/>
  <c r="N41" i="11"/>
  <c r="K41" i="11"/>
  <c r="K53" i="11"/>
  <c r="N53" i="11"/>
  <c r="N58" i="11"/>
  <c r="K58" i="11"/>
  <c r="K67" i="11"/>
  <c r="N67" i="11"/>
  <c r="N71" i="11"/>
  <c r="K71" i="11"/>
  <c r="N75" i="11"/>
  <c r="K75" i="11"/>
  <c r="N79" i="11"/>
  <c r="K79" i="11"/>
  <c r="K83" i="11"/>
  <c r="N83" i="11"/>
  <c r="N45" i="11"/>
  <c r="K45" i="11"/>
  <c r="N49" i="11"/>
  <c r="K49" i="11"/>
  <c r="N63" i="11"/>
  <c r="K63" i="11"/>
  <c r="L8" i="11"/>
  <c r="J10" i="11"/>
  <c r="N10" i="11" s="1"/>
  <c r="L12" i="11"/>
  <c r="J14" i="11"/>
  <c r="N14" i="11" s="1"/>
  <c r="N15" i="11"/>
  <c r="L16" i="11"/>
  <c r="J18" i="11"/>
  <c r="N18" i="11" s="1"/>
  <c r="N19" i="11"/>
  <c r="L20" i="11"/>
  <c r="J22" i="11"/>
  <c r="N22" i="11" s="1"/>
  <c r="N23" i="11"/>
  <c r="L24" i="11"/>
  <c r="J26" i="11"/>
  <c r="N26" i="11" s="1"/>
  <c r="L28" i="11"/>
  <c r="J30" i="11"/>
  <c r="N30" i="11" s="1"/>
  <c r="N31" i="11"/>
  <c r="L32" i="11"/>
  <c r="J35" i="11"/>
  <c r="N35" i="11" s="1"/>
  <c r="N36" i="11"/>
  <c r="L37" i="11"/>
  <c r="J39" i="11"/>
  <c r="N39" i="11" s="1"/>
  <c r="N40" i="11"/>
  <c r="L41" i="11"/>
  <c r="J43" i="11"/>
  <c r="N43" i="11" s="1"/>
  <c r="N44" i="11"/>
  <c r="L45" i="11"/>
  <c r="J47" i="11"/>
  <c r="N47" i="11" s="1"/>
  <c r="N48" i="11"/>
  <c r="L49" i="11"/>
  <c r="J51" i="11"/>
  <c r="N51" i="11" s="1"/>
  <c r="N52" i="11"/>
  <c r="L53" i="11"/>
  <c r="J56" i="11"/>
  <c r="N56" i="11" s="1"/>
  <c r="N57" i="11"/>
  <c r="L58" i="11"/>
  <c r="J60" i="11"/>
  <c r="N60" i="11" s="1"/>
  <c r="N61" i="11"/>
  <c r="L63" i="11"/>
  <c r="J65" i="11"/>
  <c r="N65" i="11" s="1"/>
  <c r="N66" i="11"/>
  <c r="L67" i="11"/>
  <c r="J69" i="11"/>
  <c r="N69" i="11" s="1"/>
  <c r="N70" i="11"/>
  <c r="L71" i="11"/>
  <c r="J73" i="11"/>
  <c r="N73" i="11" s="1"/>
  <c r="N74" i="11"/>
  <c r="L75" i="11"/>
  <c r="J77" i="11"/>
  <c r="N77" i="11" s="1"/>
  <c r="N78" i="11"/>
  <c r="L79" i="11"/>
  <c r="J81" i="11"/>
  <c r="N81" i="11" s="1"/>
  <c r="N82" i="11"/>
  <c r="L83" i="11"/>
  <c r="L86" i="11"/>
  <c r="L90" i="11"/>
  <c r="K91" i="11"/>
  <c r="L96" i="11"/>
  <c r="K97" i="11"/>
  <c r="K98" i="11"/>
  <c r="K35" i="11"/>
  <c r="K39" i="11"/>
  <c r="K51" i="11"/>
  <c r="K73" i="11"/>
  <c r="J100" i="11"/>
  <c r="N100" i="11" s="1"/>
  <c r="L100" i="11"/>
  <c r="N103" i="11"/>
  <c r="K103" i="11"/>
  <c r="J106" i="11"/>
  <c r="N106" i="11" s="1"/>
  <c r="L106" i="11"/>
  <c r="N107" i="11"/>
  <c r="K107" i="11"/>
  <c r="J111" i="11"/>
  <c r="N111" i="11" s="1"/>
  <c r="L111" i="11"/>
  <c r="N112" i="11"/>
  <c r="K112" i="11"/>
  <c r="J115" i="11"/>
  <c r="N115" i="11" s="1"/>
  <c r="L115" i="11"/>
  <c r="N116" i="11"/>
  <c r="K116" i="11"/>
  <c r="J119" i="11"/>
  <c r="N119" i="11" s="1"/>
  <c r="L119" i="11"/>
  <c r="N120" i="11"/>
  <c r="K120" i="11"/>
  <c r="J124" i="11"/>
  <c r="N124" i="11" s="1"/>
  <c r="L124" i="11"/>
  <c r="N125" i="11"/>
  <c r="K125" i="11"/>
  <c r="J128" i="11"/>
  <c r="N128" i="11" s="1"/>
  <c r="L128" i="11"/>
  <c r="N130" i="11"/>
  <c r="K130" i="11"/>
  <c r="L135" i="11"/>
  <c r="J135" i="11"/>
  <c r="N135" i="11" s="1"/>
  <c r="K138" i="11"/>
  <c r="L143" i="11"/>
  <c r="J143" i="11"/>
  <c r="N143" i="11" s="1"/>
  <c r="K145" i="11"/>
  <c r="N145" i="11"/>
  <c r="K150" i="11"/>
  <c r="N150" i="11"/>
  <c r="K154" i="11"/>
  <c r="N154" i="11"/>
  <c r="K22" i="11"/>
  <c r="K85" i="11"/>
  <c r="K95" i="11"/>
  <c r="K99" i="11"/>
  <c r="K106" i="11"/>
  <c r="K110" i="11"/>
  <c r="K114" i="11"/>
  <c r="K115" i="11"/>
  <c r="K118" i="11"/>
  <c r="K123" i="11"/>
  <c r="K124" i="11"/>
  <c r="K127" i="11"/>
  <c r="L104" i="11"/>
  <c r="J104" i="11"/>
  <c r="N104" i="11" s="1"/>
  <c r="L109" i="11"/>
  <c r="J109" i="11"/>
  <c r="N109" i="11" s="1"/>
  <c r="L113" i="11"/>
  <c r="J113" i="11"/>
  <c r="N113" i="11" s="1"/>
  <c r="L117" i="11"/>
  <c r="J117" i="11"/>
  <c r="N117" i="11" s="1"/>
  <c r="L121" i="11"/>
  <c r="J121" i="11"/>
  <c r="N121" i="11" s="1"/>
  <c r="L126" i="11"/>
  <c r="J126" i="11"/>
  <c r="N126" i="11" s="1"/>
  <c r="L131" i="11"/>
  <c r="J131" i="11"/>
  <c r="N131" i="11" s="1"/>
  <c r="N134" i="11"/>
  <c r="K134" i="11"/>
  <c r="L139" i="11"/>
  <c r="J139" i="11"/>
  <c r="N139" i="11" s="1"/>
  <c r="L133" i="11"/>
  <c r="L137" i="11"/>
  <c r="L141" i="11"/>
  <c r="L145" i="11"/>
  <c r="K146" i="11"/>
  <c r="J147" i="11"/>
  <c r="N147" i="11" s="1"/>
  <c r="L150" i="11"/>
  <c r="J152" i="11"/>
  <c r="N152" i="11" s="1"/>
  <c r="L154" i="11"/>
  <c r="K155" i="11"/>
  <c r="K156" i="11"/>
  <c r="J158" i="11"/>
  <c r="N158" i="11" s="1"/>
  <c r="J159" i="11"/>
  <c r="N159" i="11" s="1"/>
  <c r="K160" i="11"/>
  <c r="J162" i="11"/>
  <c r="N162" i="11" s="1"/>
  <c r="J167" i="11"/>
  <c r="L167" i="11"/>
  <c r="J171" i="11"/>
  <c r="L171" i="11"/>
  <c r="J175" i="11"/>
  <c r="L175" i="11"/>
  <c r="J179" i="11"/>
  <c r="L179" i="11"/>
  <c r="J183" i="11"/>
  <c r="L183" i="11"/>
  <c r="J187" i="11"/>
  <c r="L187" i="11"/>
  <c r="J191" i="11"/>
  <c r="L191" i="11"/>
  <c r="J197" i="11"/>
  <c r="L197" i="11"/>
  <c r="K206" i="11"/>
  <c r="K147" i="11"/>
  <c r="L156" i="11"/>
  <c r="L160" i="11"/>
  <c r="L203" i="11"/>
  <c r="J203" i="11"/>
  <c r="N203" i="11" s="1"/>
  <c r="L164" i="11"/>
  <c r="J164" i="11"/>
  <c r="L169" i="11"/>
  <c r="J169" i="11"/>
  <c r="L173" i="11"/>
  <c r="J173" i="11"/>
  <c r="K174" i="11"/>
  <c r="N174" i="11"/>
  <c r="L177" i="11"/>
  <c r="J177" i="11"/>
  <c r="K178" i="11"/>
  <c r="N178" i="11"/>
  <c r="L181" i="11"/>
  <c r="J181" i="11"/>
  <c r="L185" i="11"/>
  <c r="J185" i="11"/>
  <c r="K186" i="11"/>
  <c r="L189" i="11"/>
  <c r="J189" i="11"/>
  <c r="K190" i="11"/>
  <c r="N190" i="11"/>
  <c r="L195" i="11"/>
  <c r="J195" i="11"/>
  <c r="K196" i="11"/>
  <c r="N196" i="11"/>
  <c r="L199" i="11"/>
  <c r="J199" i="11"/>
  <c r="K244" i="11"/>
  <c r="N244" i="11"/>
  <c r="K210" i="11"/>
  <c r="N210" i="11"/>
  <c r="K214" i="11"/>
  <c r="N214" i="11"/>
  <c r="K218" i="11"/>
  <c r="N218" i="11"/>
  <c r="K224" i="11"/>
  <c r="N224" i="11"/>
  <c r="K228" i="11"/>
  <c r="N228" i="11"/>
  <c r="K232" i="11"/>
  <c r="N232" i="11"/>
  <c r="K238" i="11"/>
  <c r="N238" i="11"/>
  <c r="L201" i="11"/>
  <c r="N204" i="11"/>
  <c r="L205" i="11"/>
  <c r="J208" i="11"/>
  <c r="N208" i="11" s="1"/>
  <c r="L210" i="11"/>
  <c r="J212" i="11"/>
  <c r="N212" i="11" s="1"/>
  <c r="N213" i="11"/>
  <c r="L214" i="11"/>
  <c r="J216" i="11"/>
  <c r="N216" i="11" s="1"/>
  <c r="L218" i="11"/>
  <c r="J220" i="11"/>
  <c r="N220" i="11" s="1"/>
  <c r="L224" i="11"/>
  <c r="J226" i="11"/>
  <c r="N226" i="11" s="1"/>
  <c r="L228" i="11"/>
  <c r="J230" i="11"/>
  <c r="N230" i="11" s="1"/>
  <c r="L232" i="11"/>
  <c r="J234" i="11"/>
  <c r="N234" i="11" s="1"/>
  <c r="L238" i="11"/>
  <c r="K239" i="11"/>
  <c r="J240" i="11"/>
  <c r="N240" i="11" s="1"/>
  <c r="L244" i="11"/>
  <c r="K246" i="11"/>
  <c r="J247" i="11"/>
  <c r="N247" i="11" s="1"/>
  <c r="J252" i="11"/>
  <c r="N252" i="11" s="1"/>
  <c r="K247" i="11"/>
  <c r="K36" i="5"/>
  <c r="N36" i="5"/>
  <c r="K41" i="5"/>
  <c r="N41" i="5"/>
  <c r="K23" i="5"/>
  <c r="N23" i="5"/>
  <c r="K27" i="5"/>
  <c r="N27" i="5"/>
  <c r="K46" i="5"/>
  <c r="N46" i="5"/>
  <c r="K8" i="5"/>
  <c r="N8" i="5"/>
  <c r="K14" i="5"/>
  <c r="N14" i="5"/>
  <c r="K18" i="5"/>
  <c r="N18" i="5"/>
  <c r="K32" i="5"/>
  <c r="N32" i="5"/>
  <c r="J6" i="5"/>
  <c r="N6" i="5" s="1"/>
  <c r="K24" i="5"/>
  <c r="J7" i="5"/>
  <c r="N7" i="5" s="1"/>
  <c r="K11" i="5"/>
  <c r="J12" i="5"/>
  <c r="N12" i="5" s="1"/>
  <c r="K16" i="5"/>
  <c r="J17" i="5"/>
  <c r="N17" i="5" s="1"/>
  <c r="K21" i="5"/>
  <c r="J22" i="5"/>
  <c r="N22" i="5" s="1"/>
  <c r="K25" i="5"/>
  <c r="J26" i="5"/>
  <c r="N26" i="5" s="1"/>
  <c r="K30" i="5"/>
  <c r="J31" i="5"/>
  <c r="N31" i="5" s="1"/>
  <c r="K34" i="5"/>
  <c r="J35" i="5"/>
  <c r="N35" i="5" s="1"/>
  <c r="K39" i="5"/>
  <c r="J40" i="5"/>
  <c r="N40" i="5" s="1"/>
  <c r="K43" i="5"/>
  <c r="J45" i="5"/>
  <c r="N45" i="5" s="1"/>
  <c r="K49" i="5"/>
  <c r="J50" i="5"/>
  <c r="N50" i="5" s="1"/>
  <c r="N10" i="5"/>
  <c r="L11" i="5"/>
  <c r="N15" i="5"/>
  <c r="L16" i="5"/>
  <c r="N20" i="5"/>
  <c r="L21" i="5"/>
  <c r="K31" i="5"/>
  <c r="K234" i="11" l="1"/>
  <c r="K251" i="11"/>
  <c r="N243" i="11"/>
  <c r="N237" i="11"/>
  <c r="K202" i="11"/>
  <c r="K182" i="11"/>
  <c r="K89" i="11"/>
  <c r="K26" i="11"/>
  <c r="K60" i="11"/>
  <c r="N27" i="11"/>
  <c r="K42" i="11"/>
  <c r="N7" i="11"/>
  <c r="K216" i="11"/>
  <c r="N227" i="11"/>
  <c r="N200" i="11"/>
  <c r="N165" i="11"/>
  <c r="K30" i="11"/>
  <c r="K88" i="11"/>
  <c r="N231" i="11"/>
  <c r="N217" i="11"/>
  <c r="N170" i="11"/>
  <c r="K131" i="11"/>
  <c r="K92" i="11"/>
  <c r="K87" i="11"/>
  <c r="K35" i="5"/>
  <c r="N209" i="11"/>
  <c r="K159" i="11"/>
  <c r="K158" i="11"/>
  <c r="K151" i="11"/>
  <c r="K142" i="11"/>
  <c r="K105" i="11"/>
  <c r="K10" i="11"/>
  <c r="K43" i="11"/>
  <c r="K84" i="11"/>
  <c r="K72" i="11"/>
  <c r="K34" i="11"/>
  <c r="K37" i="5"/>
  <c r="N249" i="11"/>
  <c r="K249" i="11"/>
  <c r="K81" i="11"/>
  <c r="K64" i="11"/>
  <c r="K80" i="11"/>
  <c r="K29" i="11"/>
  <c r="K54" i="11"/>
  <c r="K21" i="11"/>
  <c r="K29" i="5"/>
  <c r="K252" i="11"/>
  <c r="K22" i="5"/>
  <c r="N223" i="11"/>
  <c r="K152" i="11"/>
  <c r="K128" i="11"/>
  <c r="K119" i="11"/>
  <c r="K111" i="11"/>
  <c r="K100" i="11"/>
  <c r="K47" i="11"/>
  <c r="K18" i="11"/>
  <c r="N11" i="11"/>
  <c r="K76" i="11"/>
  <c r="K46" i="11"/>
  <c r="K226" i="11"/>
  <c r="K12" i="5"/>
  <c r="K40" i="5"/>
  <c r="K240" i="11"/>
  <c r="K208" i="11"/>
  <c r="K56" i="11"/>
  <c r="K135" i="11"/>
  <c r="K65" i="11"/>
  <c r="K14" i="11"/>
  <c r="K219" i="11"/>
  <c r="K38" i="11"/>
  <c r="K137" i="11"/>
  <c r="K132" i="11"/>
  <c r="K96" i="11"/>
  <c r="K59" i="11"/>
  <c r="K86" i="11"/>
  <c r="K199" i="11"/>
  <c r="N199" i="11"/>
  <c r="K189" i="11"/>
  <c r="N189" i="11"/>
  <c r="K181" i="11"/>
  <c r="N181" i="11"/>
  <c r="K220" i="11"/>
  <c r="K162" i="11"/>
  <c r="N197" i="11"/>
  <c r="K197" i="11"/>
  <c r="N187" i="11"/>
  <c r="K187" i="11"/>
  <c r="N179" i="11"/>
  <c r="K179" i="11"/>
  <c r="N171" i="11"/>
  <c r="K171" i="11"/>
  <c r="K69" i="11"/>
  <c r="K117" i="11"/>
  <c r="K113" i="11"/>
  <c r="K230" i="11"/>
  <c r="K212" i="11"/>
  <c r="K203" i="11"/>
  <c r="N191" i="11"/>
  <c r="K191" i="11"/>
  <c r="N183" i="11"/>
  <c r="K183" i="11"/>
  <c r="N175" i="11"/>
  <c r="K175" i="11"/>
  <c r="N167" i="11"/>
  <c r="K167" i="11"/>
  <c r="K139" i="11"/>
  <c r="K143" i="11"/>
  <c r="K77" i="11"/>
  <c r="K126" i="11"/>
  <c r="K109" i="11"/>
  <c r="K195" i="11"/>
  <c r="N195" i="11"/>
  <c r="K185" i="11"/>
  <c r="N185" i="11"/>
  <c r="K177" i="11"/>
  <c r="N177" i="11"/>
  <c r="K173" i="11"/>
  <c r="N173" i="11"/>
  <c r="K169" i="11"/>
  <c r="N169" i="11"/>
  <c r="K164" i="11"/>
  <c r="N164" i="11"/>
  <c r="K121" i="11"/>
  <c r="K104" i="11"/>
  <c r="K50" i="5"/>
  <c r="K6" i="5"/>
  <c r="K17" i="5"/>
  <c r="K45" i="5"/>
  <c r="K26" i="5"/>
  <c r="K7" i="5"/>
  <c r="B5" i="18" l="1"/>
  <c r="B9" i="18" l="1"/>
  <c r="B8" i="18"/>
  <c r="B7" i="18"/>
  <c r="B6" i="18"/>
  <c r="B5" i="12" l="1"/>
  <c r="B6" i="12"/>
  <c r="B7" i="12"/>
  <c r="B8" i="12"/>
  <c r="B9" i="12"/>
  <c r="B10" i="12"/>
  <c r="B11" i="12"/>
  <c r="C16" i="12"/>
  <c r="C17" i="12"/>
  <c r="C18" i="12"/>
  <c r="C19" i="12"/>
  <c r="C20" i="12"/>
  <c r="C21" i="12"/>
  <c r="C22" i="12"/>
  <c r="C23" i="12"/>
  <c r="B5" i="15"/>
  <c r="B6" i="15"/>
  <c r="B7" i="15"/>
  <c r="B8" i="15"/>
  <c r="B9" i="15"/>
  <c r="B10" i="15"/>
  <c r="B11" i="15"/>
  <c r="C16" i="15"/>
  <c r="C17" i="15"/>
  <c r="C18" i="15"/>
  <c r="C19" i="15"/>
  <c r="C20" i="15"/>
  <c r="C21" i="15"/>
  <c r="C22" i="15"/>
  <c r="C23" i="15"/>
  <c r="C24" i="15"/>
  <c r="C25" i="15"/>
  <c r="C26" i="15"/>
  <c r="C27" i="15"/>
  <c r="S43" i="14"/>
  <c r="R43" i="14"/>
  <c r="Q43" i="14"/>
  <c r="P43" i="14"/>
  <c r="O43" i="14"/>
  <c r="N43" i="14"/>
  <c r="M43" i="14"/>
  <c r="L43" i="14"/>
  <c r="K43" i="14"/>
  <c r="S42" i="14"/>
  <c r="P42" i="14"/>
  <c r="O42" i="14"/>
  <c r="N42" i="14"/>
  <c r="M42" i="14"/>
  <c r="L42" i="14"/>
  <c r="K42" i="14"/>
  <c r="S41" i="14"/>
  <c r="R41" i="14"/>
  <c r="Q41" i="14"/>
  <c r="P41" i="14"/>
  <c r="O41" i="14"/>
  <c r="N41" i="14"/>
  <c r="M41" i="14"/>
  <c r="L41" i="14"/>
  <c r="K41" i="14"/>
  <c r="S40" i="14"/>
  <c r="R40" i="14"/>
  <c r="Q40" i="14"/>
  <c r="P40" i="14"/>
  <c r="O40" i="14"/>
  <c r="N40" i="14"/>
  <c r="M40" i="14"/>
  <c r="L40" i="14"/>
  <c r="K40" i="14"/>
  <c r="S39" i="14"/>
  <c r="R39" i="14"/>
  <c r="Q39" i="14"/>
  <c r="P39" i="14"/>
  <c r="O39" i="14"/>
  <c r="N39" i="14"/>
  <c r="M39" i="14"/>
  <c r="L39" i="14"/>
  <c r="K39" i="14"/>
  <c r="S38" i="14"/>
  <c r="R38" i="14"/>
  <c r="Q38" i="14"/>
  <c r="P38" i="14"/>
  <c r="O38" i="14"/>
  <c r="N38" i="14"/>
  <c r="M38" i="14"/>
  <c r="L38" i="14"/>
  <c r="K38" i="14"/>
  <c r="S37" i="14"/>
  <c r="R37" i="14"/>
  <c r="Q37" i="14"/>
  <c r="P37" i="14"/>
  <c r="O37" i="14"/>
  <c r="N37" i="14"/>
  <c r="M37" i="14"/>
  <c r="L37" i="14"/>
  <c r="K37" i="14"/>
  <c r="S36" i="14"/>
  <c r="R36" i="14"/>
  <c r="Q36" i="14"/>
  <c r="P36" i="14"/>
  <c r="O36" i="14"/>
  <c r="N36" i="14"/>
  <c r="M36" i="14"/>
  <c r="L36" i="14"/>
  <c r="K36" i="14"/>
  <c r="S35" i="14"/>
  <c r="R35" i="14"/>
  <c r="Q35" i="14"/>
  <c r="P35" i="14"/>
  <c r="O35" i="14"/>
  <c r="N35" i="14"/>
  <c r="M35" i="14"/>
  <c r="L35" i="14"/>
  <c r="K35" i="14"/>
  <c r="S34" i="14"/>
  <c r="R34" i="14"/>
  <c r="Q34" i="14"/>
  <c r="P34" i="14"/>
  <c r="O34" i="14"/>
  <c r="N34" i="14"/>
  <c r="M34" i="14"/>
  <c r="L34" i="14"/>
  <c r="K34" i="14"/>
  <c r="S33" i="14"/>
  <c r="R33" i="14"/>
  <c r="Q33" i="14"/>
  <c r="P33" i="14"/>
  <c r="O33" i="14"/>
  <c r="N33" i="14"/>
  <c r="M33" i="14"/>
  <c r="L33" i="14"/>
  <c r="K33" i="14"/>
  <c r="S32" i="14"/>
  <c r="R32" i="14"/>
  <c r="Q32" i="14"/>
  <c r="P32" i="14"/>
  <c r="O32" i="14"/>
  <c r="N32" i="14"/>
  <c r="M32" i="14"/>
  <c r="L32" i="14"/>
  <c r="K32" i="14"/>
  <c r="S31" i="14"/>
  <c r="R31" i="14"/>
  <c r="Q31" i="14"/>
  <c r="P31" i="14"/>
  <c r="O31" i="14"/>
  <c r="N31" i="14"/>
  <c r="M31" i="14"/>
  <c r="L31" i="14"/>
  <c r="K31" i="14"/>
  <c r="S30" i="14"/>
  <c r="R30" i="14"/>
  <c r="Q30" i="14"/>
  <c r="P30" i="14"/>
  <c r="O30" i="14"/>
  <c r="N30" i="14"/>
  <c r="M30" i="14"/>
  <c r="L30" i="14"/>
  <c r="K30" i="14"/>
  <c r="S29" i="14"/>
  <c r="R29" i="14"/>
  <c r="Q29" i="14"/>
  <c r="P29" i="14"/>
  <c r="O29" i="14"/>
  <c r="N29" i="14"/>
  <c r="M29" i="14"/>
  <c r="L29" i="14"/>
  <c r="K29" i="14"/>
  <c r="S28" i="14"/>
  <c r="R28" i="14"/>
  <c r="Q28" i="14"/>
  <c r="P28" i="14"/>
  <c r="O28" i="14"/>
  <c r="N28" i="14"/>
  <c r="M28" i="14"/>
  <c r="L28" i="14"/>
  <c r="K28" i="14"/>
  <c r="S27" i="14"/>
  <c r="R27" i="14"/>
  <c r="Q27" i="14"/>
  <c r="P27" i="14"/>
  <c r="O27" i="14"/>
  <c r="N27" i="14"/>
  <c r="M27" i="14"/>
  <c r="L27" i="14"/>
  <c r="K27" i="14"/>
  <c r="S26" i="14"/>
  <c r="R26" i="14"/>
  <c r="Q26" i="14"/>
  <c r="P26" i="14"/>
  <c r="O26" i="14"/>
  <c r="N26" i="14"/>
  <c r="M26" i="14"/>
  <c r="L26" i="14"/>
  <c r="K26" i="14"/>
  <c r="S25" i="14"/>
  <c r="R25" i="14"/>
  <c r="Q25" i="14"/>
  <c r="P25" i="14"/>
  <c r="O25" i="14"/>
  <c r="N25" i="14"/>
  <c r="M25" i="14"/>
  <c r="L25" i="14"/>
  <c r="K25" i="14"/>
  <c r="S24" i="14"/>
  <c r="R24" i="14"/>
  <c r="Q24" i="14"/>
  <c r="P24" i="14"/>
  <c r="O24" i="14"/>
  <c r="N24" i="14"/>
  <c r="M24" i="14"/>
  <c r="L24" i="14"/>
  <c r="K24" i="14"/>
  <c r="S23" i="14"/>
  <c r="R23" i="14"/>
  <c r="Q23" i="14"/>
  <c r="P23" i="14"/>
  <c r="O23" i="14"/>
  <c r="N23" i="14"/>
  <c r="M23" i="14"/>
  <c r="L23" i="14"/>
  <c r="K23" i="14"/>
  <c r="S22" i="14"/>
  <c r="R22" i="14"/>
  <c r="Q22" i="14"/>
  <c r="P22" i="14"/>
  <c r="O22" i="14"/>
  <c r="N22" i="14"/>
  <c r="M22" i="14"/>
  <c r="L22" i="14"/>
  <c r="K22" i="14"/>
  <c r="S21" i="14"/>
  <c r="R21" i="14"/>
  <c r="Q21" i="14"/>
  <c r="P21" i="14"/>
  <c r="O21" i="14"/>
  <c r="N21" i="14"/>
  <c r="M21" i="14"/>
  <c r="L21" i="14"/>
  <c r="K21" i="14"/>
  <c r="S20" i="14"/>
  <c r="P20" i="14"/>
  <c r="O20" i="14"/>
  <c r="N20" i="14"/>
  <c r="M20" i="14"/>
  <c r="L20" i="14"/>
  <c r="K20" i="14"/>
  <c r="S19" i="14"/>
  <c r="R19" i="14"/>
  <c r="Q19" i="14"/>
  <c r="P19" i="14"/>
  <c r="O19" i="14"/>
  <c r="N19" i="14"/>
  <c r="M19" i="14"/>
  <c r="L19" i="14"/>
  <c r="K19" i="14"/>
  <c r="S18" i="14"/>
  <c r="R18" i="14"/>
  <c r="Q18" i="14"/>
  <c r="P18" i="14"/>
  <c r="O18" i="14"/>
  <c r="N18" i="14"/>
  <c r="M18" i="14"/>
  <c r="L18" i="14"/>
  <c r="K18" i="14"/>
  <c r="S17" i="14"/>
  <c r="R17" i="14"/>
  <c r="Q17" i="14"/>
  <c r="P17" i="14"/>
  <c r="O17" i="14"/>
  <c r="N17" i="14"/>
  <c r="M17" i="14"/>
  <c r="L17" i="14"/>
  <c r="K17" i="14"/>
  <c r="S16" i="14"/>
  <c r="R16" i="14"/>
  <c r="Q16" i="14"/>
  <c r="P16" i="14"/>
  <c r="O16" i="14"/>
  <c r="N16" i="14"/>
  <c r="M16" i="14"/>
  <c r="L16" i="14"/>
  <c r="K16" i="14"/>
  <c r="S15" i="14"/>
  <c r="R15" i="14"/>
  <c r="Q15" i="14"/>
  <c r="P15" i="14"/>
  <c r="O15" i="14"/>
  <c r="N15" i="14"/>
  <c r="M15" i="14"/>
  <c r="L15" i="14"/>
  <c r="K15" i="14"/>
  <c r="S14" i="14"/>
  <c r="R14" i="14"/>
  <c r="Q14" i="14"/>
  <c r="P14" i="14"/>
  <c r="O14" i="14"/>
  <c r="N14" i="14"/>
  <c r="M14" i="14"/>
  <c r="L14" i="14"/>
  <c r="K14" i="14"/>
  <c r="S13" i="14"/>
  <c r="P13" i="14"/>
  <c r="O13" i="14"/>
  <c r="N13" i="14"/>
  <c r="M13" i="14"/>
  <c r="L13" i="14"/>
  <c r="K13" i="14"/>
  <c r="S12" i="14"/>
  <c r="R12" i="14"/>
  <c r="Q12" i="14"/>
  <c r="P12" i="14"/>
  <c r="O12" i="14"/>
  <c r="N12" i="14"/>
  <c r="M12" i="14"/>
  <c r="L12" i="14"/>
  <c r="K12" i="14"/>
  <c r="S11" i="14"/>
  <c r="R11" i="14"/>
  <c r="Q11" i="14"/>
  <c r="P11" i="14"/>
  <c r="O11" i="14"/>
  <c r="N11" i="14"/>
  <c r="M11" i="14"/>
  <c r="L11" i="14"/>
  <c r="K11" i="14"/>
  <c r="S10" i="14"/>
  <c r="R10" i="14"/>
  <c r="Q10" i="14"/>
  <c r="P10" i="14"/>
  <c r="O10" i="14"/>
  <c r="N10" i="14"/>
  <c r="M10" i="14"/>
  <c r="L10" i="14"/>
  <c r="K10" i="14"/>
  <c r="S9" i="14"/>
  <c r="R9" i="14"/>
  <c r="Q9" i="14"/>
  <c r="P9" i="14"/>
  <c r="O9" i="14"/>
  <c r="N9" i="14"/>
  <c r="M9" i="14"/>
  <c r="L9" i="14"/>
  <c r="K9" i="14"/>
  <c r="S8" i="14"/>
  <c r="R8" i="14"/>
  <c r="Q8" i="14"/>
  <c r="P8" i="14"/>
  <c r="O8" i="14"/>
  <c r="N8" i="14"/>
  <c r="M8" i="14"/>
  <c r="L8" i="14"/>
  <c r="K8" i="14"/>
  <c r="S7" i="14"/>
  <c r="R7" i="14"/>
  <c r="Q7" i="14"/>
  <c r="P7" i="14"/>
  <c r="O7" i="14"/>
  <c r="N7" i="14"/>
  <c r="M7" i="14"/>
  <c r="L7" i="14"/>
  <c r="K7" i="14"/>
  <c r="S6" i="14"/>
  <c r="P6" i="14"/>
  <c r="O6" i="14"/>
  <c r="N6" i="14"/>
  <c r="M6" i="14"/>
  <c r="L6" i="14"/>
  <c r="K6" i="14"/>
  <c r="B12" i="12" l="1"/>
  <c r="B12" i="15"/>
  <c r="C26" i="18"/>
  <c r="B11" i="18"/>
  <c r="C25" i="18"/>
  <c r="B10" i="18"/>
  <c r="B12" i="18" s="1"/>
  <c r="C23" i="18"/>
  <c r="C22" i="18"/>
  <c r="C21" i="18"/>
  <c r="C19" i="18"/>
  <c r="C18" i="18"/>
  <c r="C17" i="18"/>
  <c r="C27" i="18" l="1"/>
  <c r="C24" i="18"/>
  <c r="K26" i="17" l="1"/>
  <c r="L26" i="17"/>
  <c r="M26" i="17"/>
  <c r="N26" i="17"/>
  <c r="O26" i="17"/>
  <c r="P26" i="17"/>
  <c r="S26" i="17"/>
  <c r="C16" i="18"/>
  <c r="Q26" i="17" l="1"/>
  <c r="R6" i="17" l="1"/>
  <c r="K43" i="17"/>
  <c r="L43" i="17"/>
  <c r="M43" i="17"/>
  <c r="N43" i="17"/>
  <c r="O43" i="17"/>
  <c r="P43" i="17"/>
  <c r="S43" i="17"/>
  <c r="K44" i="17"/>
  <c r="L44" i="17"/>
  <c r="M44" i="17"/>
  <c r="N44" i="17"/>
  <c r="O44" i="17"/>
  <c r="P44" i="17"/>
  <c r="S44" i="17"/>
  <c r="K45" i="17"/>
  <c r="L45" i="17"/>
  <c r="M45" i="17"/>
  <c r="N45" i="17"/>
  <c r="O45" i="17"/>
  <c r="P45" i="17"/>
  <c r="S45" i="17"/>
  <c r="K46" i="17"/>
  <c r="L46" i="17"/>
  <c r="M46" i="17"/>
  <c r="N46" i="17"/>
  <c r="O46" i="17"/>
  <c r="P46" i="17"/>
  <c r="S46" i="17"/>
  <c r="K47" i="17"/>
  <c r="L47" i="17"/>
  <c r="M47" i="17"/>
  <c r="N47" i="17"/>
  <c r="O47" i="17"/>
  <c r="P47" i="17"/>
  <c r="S47" i="17"/>
  <c r="K48" i="17"/>
  <c r="L48" i="17"/>
  <c r="M48" i="17"/>
  <c r="N48" i="17"/>
  <c r="O48" i="17"/>
  <c r="P48" i="17"/>
  <c r="S48" i="17"/>
  <c r="K49" i="17"/>
  <c r="L49" i="17"/>
  <c r="M49" i="17"/>
  <c r="N49" i="17"/>
  <c r="O49" i="17"/>
  <c r="P49" i="17"/>
  <c r="S49" i="17"/>
  <c r="K50" i="17"/>
  <c r="L50" i="17"/>
  <c r="M50" i="17"/>
  <c r="N50" i="17"/>
  <c r="O50" i="17"/>
  <c r="P50" i="17"/>
  <c r="S50" i="17"/>
  <c r="K51" i="17"/>
  <c r="L51" i="17"/>
  <c r="M51" i="17"/>
  <c r="N51" i="17"/>
  <c r="O51" i="17"/>
  <c r="P51" i="17"/>
  <c r="S51" i="17"/>
  <c r="K52" i="17"/>
  <c r="L52" i="17"/>
  <c r="M52" i="17"/>
  <c r="N52" i="17"/>
  <c r="O52" i="17"/>
  <c r="P52" i="17"/>
  <c r="S52" i="17"/>
  <c r="K53" i="17"/>
  <c r="L53" i="17"/>
  <c r="M53" i="17"/>
  <c r="N53" i="17"/>
  <c r="O53" i="17"/>
  <c r="P53" i="17"/>
  <c r="S53" i="17"/>
  <c r="K54" i="17"/>
  <c r="L54" i="17"/>
  <c r="M54" i="17"/>
  <c r="N54" i="17"/>
  <c r="O54" i="17"/>
  <c r="P54" i="17"/>
  <c r="S54" i="17"/>
  <c r="K55" i="17"/>
  <c r="L55" i="17"/>
  <c r="M55" i="17"/>
  <c r="N55" i="17"/>
  <c r="O55" i="17"/>
  <c r="P55" i="17"/>
  <c r="S55" i="17"/>
  <c r="K56" i="17"/>
  <c r="L56" i="17"/>
  <c r="M56" i="17"/>
  <c r="N56" i="17"/>
  <c r="O56" i="17"/>
  <c r="P56" i="17"/>
  <c r="S56" i="17"/>
  <c r="K57" i="17"/>
  <c r="L57" i="17"/>
  <c r="M57" i="17"/>
  <c r="N57" i="17"/>
  <c r="O57" i="17"/>
  <c r="P57" i="17"/>
  <c r="S57" i="17"/>
  <c r="K58" i="17"/>
  <c r="L58" i="17"/>
  <c r="M58" i="17"/>
  <c r="N58" i="17"/>
  <c r="O58" i="17"/>
  <c r="P58" i="17"/>
  <c r="S58" i="17"/>
  <c r="K59" i="17"/>
  <c r="L59" i="17"/>
  <c r="M59" i="17"/>
  <c r="N59" i="17"/>
  <c r="O59" i="17"/>
  <c r="P59" i="17"/>
  <c r="S59" i="17"/>
  <c r="K60" i="17"/>
  <c r="L60" i="17"/>
  <c r="M60" i="17"/>
  <c r="N60" i="17"/>
  <c r="O60" i="17"/>
  <c r="P60" i="17"/>
  <c r="S60" i="17"/>
  <c r="K61" i="17"/>
  <c r="L61" i="17"/>
  <c r="M61" i="17"/>
  <c r="N61" i="17"/>
  <c r="O61" i="17"/>
  <c r="P61" i="17"/>
  <c r="S61" i="17"/>
  <c r="K62" i="17"/>
  <c r="L62" i="17"/>
  <c r="M62" i="17"/>
  <c r="N62" i="17"/>
  <c r="O62" i="17"/>
  <c r="P62" i="17"/>
  <c r="S62" i="17"/>
  <c r="K63" i="17"/>
  <c r="L63" i="17"/>
  <c r="M63" i="17"/>
  <c r="N63" i="17"/>
  <c r="O63" i="17"/>
  <c r="P63" i="17"/>
  <c r="S63" i="17"/>
  <c r="K64" i="17"/>
  <c r="L64" i="17"/>
  <c r="M64" i="17"/>
  <c r="N64" i="17"/>
  <c r="O64" i="17"/>
  <c r="P64" i="17"/>
  <c r="S64" i="17"/>
  <c r="K65" i="17"/>
  <c r="L65" i="17"/>
  <c r="M65" i="17"/>
  <c r="N65" i="17"/>
  <c r="O65" i="17"/>
  <c r="P65" i="17"/>
  <c r="S65" i="17"/>
  <c r="K66" i="17"/>
  <c r="L66" i="17"/>
  <c r="M66" i="17"/>
  <c r="N66" i="17"/>
  <c r="O66" i="17"/>
  <c r="P66" i="17"/>
  <c r="S66" i="17"/>
  <c r="K67" i="17"/>
  <c r="L67" i="17"/>
  <c r="M67" i="17"/>
  <c r="N67" i="17"/>
  <c r="O67" i="17"/>
  <c r="P67" i="17"/>
  <c r="S67" i="17"/>
  <c r="K68" i="17"/>
  <c r="L68" i="17"/>
  <c r="M68" i="17"/>
  <c r="N68" i="17"/>
  <c r="O68" i="17"/>
  <c r="P68" i="17"/>
  <c r="S68" i="17"/>
  <c r="K69" i="17"/>
  <c r="L69" i="17"/>
  <c r="M69" i="17"/>
  <c r="N69" i="17"/>
  <c r="O69" i="17"/>
  <c r="P69" i="17"/>
  <c r="S69" i="17"/>
  <c r="K70" i="17"/>
  <c r="L70" i="17"/>
  <c r="M70" i="17"/>
  <c r="N70" i="17"/>
  <c r="O70" i="17"/>
  <c r="P70" i="17"/>
  <c r="S70" i="17"/>
  <c r="K71" i="17"/>
  <c r="L71" i="17"/>
  <c r="M71" i="17"/>
  <c r="N71" i="17"/>
  <c r="O71" i="17"/>
  <c r="P71" i="17"/>
  <c r="S71" i="17"/>
  <c r="K72" i="17"/>
  <c r="L72" i="17"/>
  <c r="M72" i="17"/>
  <c r="N72" i="17"/>
  <c r="O72" i="17"/>
  <c r="P72" i="17"/>
  <c r="S72" i="17"/>
  <c r="K73" i="17"/>
  <c r="L73" i="17"/>
  <c r="M73" i="17"/>
  <c r="N73" i="17"/>
  <c r="O73" i="17"/>
  <c r="P73" i="17"/>
  <c r="S73" i="17"/>
  <c r="K74" i="17"/>
  <c r="L74" i="17"/>
  <c r="M74" i="17"/>
  <c r="N74" i="17"/>
  <c r="O74" i="17"/>
  <c r="P74" i="17"/>
  <c r="S74" i="17"/>
  <c r="K75" i="17"/>
  <c r="L75" i="17"/>
  <c r="M75" i="17"/>
  <c r="N75" i="17"/>
  <c r="O75" i="17"/>
  <c r="P75" i="17"/>
  <c r="S75" i="17"/>
  <c r="K76" i="17"/>
  <c r="L76" i="17"/>
  <c r="M76" i="17"/>
  <c r="N76" i="17"/>
  <c r="O76" i="17"/>
  <c r="P76" i="17"/>
  <c r="S76" i="17"/>
  <c r="K77" i="17"/>
  <c r="L77" i="17"/>
  <c r="M77" i="17"/>
  <c r="N77" i="17"/>
  <c r="O77" i="17"/>
  <c r="P77" i="17"/>
  <c r="S77" i="17"/>
  <c r="K78" i="17"/>
  <c r="L78" i="17"/>
  <c r="M78" i="17"/>
  <c r="N78" i="17"/>
  <c r="O78" i="17"/>
  <c r="P78" i="17"/>
  <c r="S78" i="17"/>
  <c r="K79" i="17"/>
  <c r="L79" i="17"/>
  <c r="M79" i="17"/>
  <c r="N79" i="17"/>
  <c r="O79" i="17"/>
  <c r="P79" i="17"/>
  <c r="S79" i="17"/>
  <c r="K80" i="17"/>
  <c r="L80" i="17"/>
  <c r="M80" i="17"/>
  <c r="N80" i="17"/>
  <c r="O80" i="17"/>
  <c r="P80" i="17"/>
  <c r="S80" i="17"/>
  <c r="K81" i="17"/>
  <c r="L81" i="17"/>
  <c r="M81" i="17"/>
  <c r="N81" i="17"/>
  <c r="O81" i="17"/>
  <c r="P81" i="17"/>
  <c r="S81" i="17"/>
  <c r="K82" i="17"/>
  <c r="L82" i="17"/>
  <c r="M82" i="17"/>
  <c r="N82" i="17"/>
  <c r="O82" i="17"/>
  <c r="P82" i="17"/>
  <c r="S82" i="17"/>
  <c r="K83" i="17"/>
  <c r="L83" i="17"/>
  <c r="M83" i="17"/>
  <c r="N83" i="17"/>
  <c r="O83" i="17"/>
  <c r="P83" i="17"/>
  <c r="S83" i="17"/>
  <c r="K84" i="17"/>
  <c r="L84" i="17"/>
  <c r="M84" i="17"/>
  <c r="N84" i="17"/>
  <c r="O84" i="17"/>
  <c r="P84" i="17"/>
  <c r="S84" i="17"/>
  <c r="K85" i="17"/>
  <c r="L85" i="17"/>
  <c r="M85" i="17"/>
  <c r="N85" i="17"/>
  <c r="O85" i="17"/>
  <c r="P85" i="17"/>
  <c r="S85" i="17"/>
  <c r="K86" i="17"/>
  <c r="L86" i="17"/>
  <c r="M86" i="17"/>
  <c r="N86" i="17"/>
  <c r="O86" i="17"/>
  <c r="P86" i="17"/>
  <c r="S86" i="17"/>
  <c r="K87" i="17"/>
  <c r="L87" i="17"/>
  <c r="M87" i="17"/>
  <c r="N87" i="17"/>
  <c r="O87" i="17"/>
  <c r="P87" i="17"/>
  <c r="S87" i="17"/>
  <c r="K88" i="17"/>
  <c r="L88" i="17"/>
  <c r="M88" i="17"/>
  <c r="N88" i="17"/>
  <c r="O88" i="17"/>
  <c r="P88" i="17"/>
  <c r="S88" i="17"/>
  <c r="K89" i="17"/>
  <c r="L89" i="17"/>
  <c r="M89" i="17"/>
  <c r="N89" i="17"/>
  <c r="O89" i="17"/>
  <c r="P89" i="17"/>
  <c r="S89" i="17"/>
  <c r="K90" i="17"/>
  <c r="L90" i="17"/>
  <c r="M90" i="17"/>
  <c r="N90" i="17"/>
  <c r="O90" i="17"/>
  <c r="P90" i="17"/>
  <c r="S90" i="17"/>
  <c r="K91" i="17"/>
  <c r="L91" i="17"/>
  <c r="M91" i="17"/>
  <c r="N91" i="17"/>
  <c r="O91" i="17"/>
  <c r="P91" i="17"/>
  <c r="S91" i="17"/>
  <c r="K92" i="17"/>
  <c r="L92" i="17"/>
  <c r="M92" i="17"/>
  <c r="N92" i="17"/>
  <c r="O92" i="17"/>
  <c r="P92" i="17"/>
  <c r="S92" i="17"/>
  <c r="K93" i="17"/>
  <c r="L93" i="17"/>
  <c r="M93" i="17"/>
  <c r="N93" i="17"/>
  <c r="O93" i="17"/>
  <c r="P93" i="17"/>
  <c r="S93" i="17"/>
  <c r="K94" i="17"/>
  <c r="L94" i="17"/>
  <c r="M94" i="17"/>
  <c r="N94" i="17"/>
  <c r="O94" i="17"/>
  <c r="P94" i="17"/>
  <c r="S94" i="17"/>
  <c r="K95" i="17"/>
  <c r="L95" i="17"/>
  <c r="M95" i="17"/>
  <c r="N95" i="17"/>
  <c r="O95" i="17"/>
  <c r="P95" i="17"/>
  <c r="S95" i="17"/>
  <c r="K96" i="17"/>
  <c r="L96" i="17"/>
  <c r="M96" i="17"/>
  <c r="N96" i="17"/>
  <c r="O96" i="17"/>
  <c r="P96" i="17"/>
  <c r="S96" i="17"/>
  <c r="K97" i="17"/>
  <c r="L97" i="17"/>
  <c r="M97" i="17"/>
  <c r="N97" i="17"/>
  <c r="O97" i="17"/>
  <c r="P97" i="17"/>
  <c r="S97" i="17"/>
  <c r="K98" i="17"/>
  <c r="L98" i="17"/>
  <c r="M98" i="17"/>
  <c r="N98" i="17"/>
  <c r="O98" i="17"/>
  <c r="P98" i="17"/>
  <c r="S98" i="17"/>
  <c r="K99" i="17"/>
  <c r="L99" i="17"/>
  <c r="M99" i="17"/>
  <c r="N99" i="17"/>
  <c r="O99" i="17"/>
  <c r="P99" i="17"/>
  <c r="S99" i="17"/>
  <c r="K100" i="17"/>
  <c r="L100" i="17"/>
  <c r="M100" i="17"/>
  <c r="N100" i="17"/>
  <c r="O100" i="17"/>
  <c r="P100" i="17"/>
  <c r="S100" i="17"/>
  <c r="K101" i="17"/>
  <c r="L101" i="17"/>
  <c r="M101" i="17"/>
  <c r="N101" i="17"/>
  <c r="O101" i="17"/>
  <c r="P101" i="17"/>
  <c r="S101" i="17"/>
  <c r="K102" i="17"/>
  <c r="L102" i="17"/>
  <c r="M102" i="17"/>
  <c r="N102" i="17"/>
  <c r="O102" i="17"/>
  <c r="P102" i="17"/>
  <c r="S102" i="17"/>
  <c r="K103" i="17"/>
  <c r="L103" i="17"/>
  <c r="M103" i="17"/>
  <c r="N103" i="17"/>
  <c r="O103" i="17"/>
  <c r="P103" i="17"/>
  <c r="S103" i="17"/>
  <c r="K104" i="17"/>
  <c r="L104" i="17"/>
  <c r="M104" i="17"/>
  <c r="N104" i="17"/>
  <c r="O104" i="17"/>
  <c r="P104" i="17"/>
  <c r="S104" i="17"/>
  <c r="K105" i="17"/>
  <c r="L105" i="17"/>
  <c r="M105" i="17"/>
  <c r="N105" i="17"/>
  <c r="O105" i="17"/>
  <c r="P105" i="17"/>
  <c r="S105" i="17"/>
  <c r="K106" i="17"/>
  <c r="L106" i="17"/>
  <c r="M106" i="17"/>
  <c r="N106" i="17"/>
  <c r="O106" i="17"/>
  <c r="P106" i="17"/>
  <c r="S106" i="17"/>
  <c r="K107" i="17"/>
  <c r="L107" i="17"/>
  <c r="M107" i="17"/>
  <c r="N107" i="17"/>
  <c r="O107" i="17"/>
  <c r="P107" i="17"/>
  <c r="S107" i="17"/>
  <c r="K108" i="17"/>
  <c r="L108" i="17"/>
  <c r="M108" i="17"/>
  <c r="N108" i="17"/>
  <c r="O108" i="17"/>
  <c r="P108" i="17"/>
  <c r="S108" i="17"/>
  <c r="K109" i="17"/>
  <c r="L109" i="17"/>
  <c r="M109" i="17"/>
  <c r="N109" i="17"/>
  <c r="O109" i="17"/>
  <c r="P109" i="17"/>
  <c r="S109" i="17"/>
  <c r="K110" i="17"/>
  <c r="L110" i="17"/>
  <c r="M110" i="17"/>
  <c r="N110" i="17"/>
  <c r="O110" i="17"/>
  <c r="P110" i="17"/>
  <c r="S110" i="17"/>
  <c r="K111" i="17"/>
  <c r="L111" i="17"/>
  <c r="M111" i="17"/>
  <c r="N111" i="17"/>
  <c r="O111" i="17"/>
  <c r="P111" i="17"/>
  <c r="S111" i="17"/>
  <c r="K112" i="17"/>
  <c r="L112" i="17"/>
  <c r="M112" i="17"/>
  <c r="N112" i="17"/>
  <c r="O112" i="17"/>
  <c r="P112" i="17"/>
  <c r="S112" i="17"/>
  <c r="K113" i="17"/>
  <c r="L113" i="17"/>
  <c r="M113" i="17"/>
  <c r="N113" i="17"/>
  <c r="O113" i="17"/>
  <c r="P113" i="17"/>
  <c r="S113" i="17"/>
  <c r="K114" i="17"/>
  <c r="L114" i="17"/>
  <c r="M114" i="17"/>
  <c r="N114" i="17"/>
  <c r="O114" i="17"/>
  <c r="P114" i="17"/>
  <c r="S114" i="17"/>
  <c r="K115" i="17"/>
  <c r="L115" i="17"/>
  <c r="M115" i="17"/>
  <c r="N115" i="17"/>
  <c r="O115" i="17"/>
  <c r="P115" i="17"/>
  <c r="S115" i="17"/>
  <c r="K116" i="17"/>
  <c r="L116" i="17"/>
  <c r="M116" i="17"/>
  <c r="N116" i="17"/>
  <c r="O116" i="17"/>
  <c r="P116" i="17"/>
  <c r="S116" i="17"/>
  <c r="K117" i="17"/>
  <c r="L117" i="17"/>
  <c r="M117" i="17"/>
  <c r="N117" i="17"/>
  <c r="O117" i="17"/>
  <c r="P117" i="17"/>
  <c r="S117" i="17"/>
  <c r="K118" i="17"/>
  <c r="L118" i="17"/>
  <c r="M118" i="17"/>
  <c r="N118" i="17"/>
  <c r="O118" i="17"/>
  <c r="P118" i="17"/>
  <c r="S118" i="17"/>
  <c r="K119" i="17"/>
  <c r="L119" i="17"/>
  <c r="M119" i="17"/>
  <c r="N119" i="17"/>
  <c r="O119" i="17"/>
  <c r="P119" i="17"/>
  <c r="S119" i="17"/>
  <c r="K120" i="17"/>
  <c r="L120" i="17"/>
  <c r="M120" i="17"/>
  <c r="N120" i="17"/>
  <c r="O120" i="17"/>
  <c r="P120" i="17"/>
  <c r="S120" i="17"/>
  <c r="K121" i="17"/>
  <c r="L121" i="17"/>
  <c r="M121" i="17"/>
  <c r="N121" i="17"/>
  <c r="O121" i="17"/>
  <c r="P121" i="17"/>
  <c r="S121" i="17"/>
  <c r="K122" i="17"/>
  <c r="L122" i="17"/>
  <c r="M122" i="17"/>
  <c r="N122" i="17"/>
  <c r="O122" i="17"/>
  <c r="P122" i="17"/>
  <c r="S122" i="17"/>
  <c r="K123" i="17"/>
  <c r="L123" i="17"/>
  <c r="M123" i="17"/>
  <c r="N123" i="17"/>
  <c r="O123" i="17"/>
  <c r="P123" i="17"/>
  <c r="S123" i="17"/>
  <c r="K124" i="17"/>
  <c r="L124" i="17"/>
  <c r="M124" i="17"/>
  <c r="N124" i="17"/>
  <c r="O124" i="17"/>
  <c r="P124" i="17"/>
  <c r="S124" i="17"/>
  <c r="K125" i="17"/>
  <c r="L125" i="17"/>
  <c r="M125" i="17"/>
  <c r="N125" i="17"/>
  <c r="O125" i="17"/>
  <c r="P125" i="17"/>
  <c r="S125" i="17"/>
  <c r="K126" i="17"/>
  <c r="L126" i="17"/>
  <c r="M126" i="17"/>
  <c r="N126" i="17"/>
  <c r="O126" i="17"/>
  <c r="P126" i="17"/>
  <c r="S126" i="17"/>
  <c r="K127" i="17"/>
  <c r="L127" i="17"/>
  <c r="M127" i="17"/>
  <c r="N127" i="17"/>
  <c r="O127" i="17"/>
  <c r="P127" i="17"/>
  <c r="S127" i="17"/>
  <c r="K128" i="17"/>
  <c r="L128" i="17"/>
  <c r="M128" i="17"/>
  <c r="N128" i="17"/>
  <c r="O128" i="17"/>
  <c r="P128" i="17"/>
  <c r="S128" i="17"/>
  <c r="K129" i="17"/>
  <c r="L129" i="17"/>
  <c r="M129" i="17"/>
  <c r="N129" i="17"/>
  <c r="O129" i="17"/>
  <c r="P129" i="17"/>
  <c r="S129" i="17"/>
  <c r="K130" i="17"/>
  <c r="L130" i="17"/>
  <c r="M130" i="17"/>
  <c r="N130" i="17"/>
  <c r="O130" i="17"/>
  <c r="P130" i="17"/>
  <c r="S130" i="17"/>
  <c r="K131" i="17"/>
  <c r="L131" i="17"/>
  <c r="M131" i="17"/>
  <c r="N131" i="17"/>
  <c r="O131" i="17"/>
  <c r="P131" i="17"/>
  <c r="S131" i="17"/>
  <c r="K132" i="17"/>
  <c r="L132" i="17"/>
  <c r="M132" i="17"/>
  <c r="N132" i="17"/>
  <c r="O132" i="17"/>
  <c r="P132" i="17"/>
  <c r="S132" i="17"/>
  <c r="K133" i="17"/>
  <c r="L133" i="17"/>
  <c r="M133" i="17"/>
  <c r="N133" i="17"/>
  <c r="O133" i="17"/>
  <c r="P133" i="17"/>
  <c r="S133" i="17"/>
  <c r="K134" i="17"/>
  <c r="L134" i="17"/>
  <c r="M134" i="17"/>
  <c r="N134" i="17"/>
  <c r="O134" i="17"/>
  <c r="P134" i="17"/>
  <c r="S134" i="17"/>
  <c r="K135" i="17"/>
  <c r="L135" i="17"/>
  <c r="M135" i="17"/>
  <c r="N135" i="17"/>
  <c r="O135" i="17"/>
  <c r="P135" i="17"/>
  <c r="S135" i="17"/>
  <c r="K136" i="17"/>
  <c r="L136" i="17"/>
  <c r="M136" i="17"/>
  <c r="N136" i="17"/>
  <c r="O136" i="17"/>
  <c r="P136" i="17"/>
  <c r="S136" i="17"/>
  <c r="K137" i="17"/>
  <c r="L137" i="17"/>
  <c r="M137" i="17"/>
  <c r="N137" i="17"/>
  <c r="O137" i="17"/>
  <c r="P137" i="17"/>
  <c r="S137" i="17"/>
  <c r="K138" i="17"/>
  <c r="L138" i="17"/>
  <c r="M138" i="17"/>
  <c r="N138" i="17"/>
  <c r="O138" i="17"/>
  <c r="P138" i="17"/>
  <c r="S138" i="17"/>
  <c r="K139" i="17"/>
  <c r="L139" i="17"/>
  <c r="M139" i="17"/>
  <c r="N139" i="17"/>
  <c r="O139" i="17"/>
  <c r="P139" i="17"/>
  <c r="S139" i="17"/>
  <c r="K140" i="17"/>
  <c r="L140" i="17"/>
  <c r="M140" i="17"/>
  <c r="N140" i="17"/>
  <c r="O140" i="17"/>
  <c r="P140" i="17"/>
  <c r="S140" i="17"/>
  <c r="K141" i="17"/>
  <c r="L141" i="17"/>
  <c r="M141" i="17"/>
  <c r="N141" i="17"/>
  <c r="O141" i="17"/>
  <c r="P141" i="17"/>
  <c r="S141" i="17"/>
  <c r="K142" i="17"/>
  <c r="L142" i="17"/>
  <c r="M142" i="17"/>
  <c r="N142" i="17"/>
  <c r="O142" i="17"/>
  <c r="P142" i="17"/>
  <c r="S142" i="17"/>
  <c r="K143" i="17"/>
  <c r="L143" i="17"/>
  <c r="M143" i="17"/>
  <c r="N143" i="17"/>
  <c r="O143" i="17"/>
  <c r="P143" i="17"/>
  <c r="S143" i="17"/>
  <c r="K144" i="17"/>
  <c r="L144" i="17"/>
  <c r="M144" i="17"/>
  <c r="N144" i="17"/>
  <c r="O144" i="17"/>
  <c r="P144" i="17"/>
  <c r="S144" i="17"/>
  <c r="K145" i="17"/>
  <c r="L145" i="17"/>
  <c r="M145" i="17"/>
  <c r="N145" i="17"/>
  <c r="O145" i="17"/>
  <c r="P145" i="17"/>
  <c r="S145" i="17"/>
  <c r="K146" i="17"/>
  <c r="L146" i="17"/>
  <c r="M146" i="17"/>
  <c r="N146" i="17"/>
  <c r="O146" i="17"/>
  <c r="P146" i="17"/>
  <c r="S146" i="17"/>
  <c r="K147" i="17"/>
  <c r="L147" i="17"/>
  <c r="M147" i="17"/>
  <c r="N147" i="17"/>
  <c r="O147" i="17"/>
  <c r="P147" i="17"/>
  <c r="S147" i="17"/>
  <c r="K148" i="17"/>
  <c r="L148" i="17"/>
  <c r="M148" i="17"/>
  <c r="N148" i="17"/>
  <c r="O148" i="17"/>
  <c r="P148" i="17"/>
  <c r="S148" i="17"/>
  <c r="K149" i="17"/>
  <c r="L149" i="17"/>
  <c r="M149" i="17"/>
  <c r="N149" i="17"/>
  <c r="O149" i="17"/>
  <c r="P149" i="17"/>
  <c r="S149" i="17"/>
  <c r="K150" i="17"/>
  <c r="L150" i="17"/>
  <c r="M150" i="17"/>
  <c r="N150" i="17"/>
  <c r="O150" i="17"/>
  <c r="P150" i="17"/>
  <c r="S150" i="17"/>
  <c r="K151" i="17"/>
  <c r="L151" i="17"/>
  <c r="M151" i="17"/>
  <c r="N151" i="17"/>
  <c r="O151" i="17"/>
  <c r="P151" i="17"/>
  <c r="S151" i="17"/>
  <c r="K152" i="17"/>
  <c r="L152" i="17"/>
  <c r="M152" i="17"/>
  <c r="N152" i="17"/>
  <c r="O152" i="17"/>
  <c r="P152" i="17"/>
  <c r="S152" i="17"/>
  <c r="K153" i="17"/>
  <c r="L153" i="17"/>
  <c r="M153" i="17"/>
  <c r="N153" i="17"/>
  <c r="O153" i="17"/>
  <c r="P153" i="17"/>
  <c r="S153" i="17"/>
  <c r="K154" i="17"/>
  <c r="L154" i="17"/>
  <c r="M154" i="17"/>
  <c r="N154" i="17"/>
  <c r="O154" i="17"/>
  <c r="P154" i="17"/>
  <c r="S154" i="17"/>
  <c r="K155" i="17"/>
  <c r="L155" i="17"/>
  <c r="M155" i="17"/>
  <c r="N155" i="17"/>
  <c r="O155" i="17"/>
  <c r="P155" i="17"/>
  <c r="S155" i="17"/>
  <c r="K156" i="17"/>
  <c r="L156" i="17"/>
  <c r="M156" i="17"/>
  <c r="N156" i="17"/>
  <c r="O156" i="17"/>
  <c r="P156" i="17"/>
  <c r="S156" i="17"/>
  <c r="K157" i="17"/>
  <c r="L157" i="17"/>
  <c r="M157" i="17"/>
  <c r="N157" i="17"/>
  <c r="O157" i="17"/>
  <c r="P157" i="17"/>
  <c r="S157" i="17"/>
  <c r="K158" i="17"/>
  <c r="L158" i="17"/>
  <c r="M158" i="17"/>
  <c r="N158" i="17"/>
  <c r="O158" i="17"/>
  <c r="P158" i="17"/>
  <c r="S158" i="17"/>
  <c r="K159" i="17"/>
  <c r="L159" i="17"/>
  <c r="M159" i="17"/>
  <c r="N159" i="17"/>
  <c r="O159" i="17"/>
  <c r="P159" i="17"/>
  <c r="S159" i="17"/>
  <c r="K160" i="17"/>
  <c r="L160" i="17"/>
  <c r="M160" i="17"/>
  <c r="N160" i="17"/>
  <c r="O160" i="17"/>
  <c r="P160" i="17"/>
  <c r="S160" i="17"/>
  <c r="K161" i="17"/>
  <c r="L161" i="17"/>
  <c r="M161" i="17"/>
  <c r="N161" i="17"/>
  <c r="O161" i="17"/>
  <c r="P161" i="17"/>
  <c r="S161" i="17"/>
  <c r="K162" i="17"/>
  <c r="L162" i="17"/>
  <c r="M162" i="17"/>
  <c r="N162" i="17"/>
  <c r="O162" i="17"/>
  <c r="P162" i="17"/>
  <c r="S162" i="17"/>
  <c r="K163" i="17"/>
  <c r="L163" i="17"/>
  <c r="M163" i="17"/>
  <c r="N163" i="17"/>
  <c r="O163" i="17"/>
  <c r="P163" i="17"/>
  <c r="S163" i="17"/>
  <c r="K164" i="17"/>
  <c r="L164" i="17"/>
  <c r="M164" i="17"/>
  <c r="N164" i="17"/>
  <c r="O164" i="17"/>
  <c r="P164" i="17"/>
  <c r="S164" i="17"/>
  <c r="K165" i="17"/>
  <c r="L165" i="17"/>
  <c r="M165" i="17"/>
  <c r="N165" i="17"/>
  <c r="O165" i="17"/>
  <c r="P165" i="17"/>
  <c r="S165" i="17"/>
  <c r="K166" i="17"/>
  <c r="L166" i="17"/>
  <c r="M166" i="17"/>
  <c r="N166" i="17"/>
  <c r="O166" i="17"/>
  <c r="P166" i="17"/>
  <c r="S166" i="17"/>
  <c r="K167" i="17"/>
  <c r="L167" i="17"/>
  <c r="M167" i="17"/>
  <c r="N167" i="17"/>
  <c r="O167" i="17"/>
  <c r="P167" i="17"/>
  <c r="S167" i="17"/>
  <c r="K168" i="17"/>
  <c r="L168" i="17"/>
  <c r="M168" i="17"/>
  <c r="N168" i="17"/>
  <c r="O168" i="17"/>
  <c r="P168" i="17"/>
  <c r="S168" i="17"/>
  <c r="K169" i="17"/>
  <c r="L169" i="17"/>
  <c r="M169" i="17"/>
  <c r="N169" i="17"/>
  <c r="O169" i="17"/>
  <c r="P169" i="17"/>
  <c r="S169" i="17"/>
  <c r="K170" i="17"/>
  <c r="L170" i="17"/>
  <c r="M170" i="17"/>
  <c r="N170" i="17"/>
  <c r="O170" i="17"/>
  <c r="P170" i="17"/>
  <c r="S170" i="17"/>
  <c r="K171" i="17"/>
  <c r="L171" i="17"/>
  <c r="M171" i="17"/>
  <c r="N171" i="17"/>
  <c r="O171" i="17"/>
  <c r="P171" i="17"/>
  <c r="S171" i="17"/>
  <c r="K172" i="17"/>
  <c r="L172" i="17"/>
  <c r="M172" i="17"/>
  <c r="N172" i="17"/>
  <c r="O172" i="17"/>
  <c r="P172" i="17"/>
  <c r="S172" i="17"/>
  <c r="K173" i="17"/>
  <c r="L173" i="17"/>
  <c r="M173" i="17"/>
  <c r="N173" i="17"/>
  <c r="O173" i="17"/>
  <c r="P173" i="17"/>
  <c r="S173" i="17"/>
  <c r="K174" i="17"/>
  <c r="L174" i="17"/>
  <c r="M174" i="17"/>
  <c r="N174" i="17"/>
  <c r="O174" i="17"/>
  <c r="P174" i="17"/>
  <c r="S174" i="17"/>
  <c r="K175" i="17"/>
  <c r="L175" i="17"/>
  <c r="M175" i="17"/>
  <c r="N175" i="17"/>
  <c r="O175" i="17"/>
  <c r="P175" i="17"/>
  <c r="S175" i="17"/>
  <c r="K176" i="17"/>
  <c r="L176" i="17"/>
  <c r="M176" i="17"/>
  <c r="N176" i="17"/>
  <c r="O176" i="17"/>
  <c r="P176" i="17"/>
  <c r="S176" i="17"/>
  <c r="K177" i="17"/>
  <c r="L177" i="17"/>
  <c r="M177" i="17"/>
  <c r="N177" i="17"/>
  <c r="O177" i="17"/>
  <c r="P177" i="17"/>
  <c r="S177" i="17"/>
  <c r="K178" i="17"/>
  <c r="L178" i="17"/>
  <c r="M178" i="17"/>
  <c r="N178" i="17"/>
  <c r="O178" i="17"/>
  <c r="P178" i="17"/>
  <c r="S178" i="17"/>
  <c r="K179" i="17"/>
  <c r="L179" i="17"/>
  <c r="M179" i="17"/>
  <c r="N179" i="17"/>
  <c r="O179" i="17"/>
  <c r="P179" i="17"/>
  <c r="S179" i="17"/>
  <c r="K180" i="17"/>
  <c r="L180" i="17"/>
  <c r="M180" i="17"/>
  <c r="N180" i="17"/>
  <c r="O180" i="17"/>
  <c r="P180" i="17"/>
  <c r="S180" i="17"/>
  <c r="K181" i="17"/>
  <c r="L181" i="17"/>
  <c r="M181" i="17"/>
  <c r="N181" i="17"/>
  <c r="O181" i="17"/>
  <c r="P181" i="17"/>
  <c r="S181" i="17"/>
  <c r="K182" i="17"/>
  <c r="L182" i="17"/>
  <c r="M182" i="17"/>
  <c r="N182" i="17"/>
  <c r="O182" i="17"/>
  <c r="P182" i="17"/>
  <c r="S182" i="17"/>
  <c r="K183" i="17"/>
  <c r="L183" i="17"/>
  <c r="M183" i="17"/>
  <c r="N183" i="17"/>
  <c r="O183" i="17"/>
  <c r="P183" i="17"/>
  <c r="S183" i="17"/>
  <c r="K184" i="17"/>
  <c r="L184" i="17"/>
  <c r="M184" i="17"/>
  <c r="N184" i="17"/>
  <c r="O184" i="17"/>
  <c r="P184" i="17"/>
  <c r="S184" i="17"/>
  <c r="K185" i="17"/>
  <c r="L185" i="17"/>
  <c r="M185" i="17"/>
  <c r="N185" i="17"/>
  <c r="O185" i="17"/>
  <c r="P185" i="17"/>
  <c r="S185" i="17"/>
  <c r="K186" i="17"/>
  <c r="L186" i="17"/>
  <c r="M186" i="17"/>
  <c r="N186" i="17"/>
  <c r="O186" i="17"/>
  <c r="P186" i="17"/>
  <c r="S186" i="17"/>
  <c r="K187" i="17"/>
  <c r="L187" i="17"/>
  <c r="M187" i="17"/>
  <c r="N187" i="17"/>
  <c r="O187" i="17"/>
  <c r="P187" i="17"/>
  <c r="S187" i="17"/>
  <c r="K188" i="17"/>
  <c r="L188" i="17"/>
  <c r="M188" i="17"/>
  <c r="N188" i="17"/>
  <c r="O188" i="17"/>
  <c r="P188" i="17"/>
  <c r="S188" i="17"/>
  <c r="K189" i="17"/>
  <c r="L189" i="17"/>
  <c r="M189" i="17"/>
  <c r="N189" i="17"/>
  <c r="O189" i="17"/>
  <c r="P189" i="17"/>
  <c r="S189" i="17"/>
  <c r="K190" i="17"/>
  <c r="L190" i="17"/>
  <c r="M190" i="17"/>
  <c r="N190" i="17"/>
  <c r="O190" i="17"/>
  <c r="P190" i="17"/>
  <c r="S190" i="17"/>
  <c r="K191" i="17"/>
  <c r="L191" i="17"/>
  <c r="M191" i="17"/>
  <c r="N191" i="17"/>
  <c r="O191" i="17"/>
  <c r="P191" i="17"/>
  <c r="S191" i="17"/>
  <c r="K192" i="17"/>
  <c r="L192" i="17"/>
  <c r="M192" i="17"/>
  <c r="N192" i="17"/>
  <c r="O192" i="17"/>
  <c r="P192" i="17"/>
  <c r="S192" i="17"/>
  <c r="K193" i="17"/>
  <c r="L193" i="17"/>
  <c r="M193" i="17"/>
  <c r="N193" i="17"/>
  <c r="O193" i="17"/>
  <c r="P193" i="17"/>
  <c r="S193" i="17"/>
  <c r="K194" i="17"/>
  <c r="L194" i="17"/>
  <c r="M194" i="17"/>
  <c r="N194" i="17"/>
  <c r="O194" i="17"/>
  <c r="P194" i="17"/>
  <c r="S194" i="17"/>
  <c r="K195" i="17"/>
  <c r="L195" i="17"/>
  <c r="M195" i="17"/>
  <c r="N195" i="17"/>
  <c r="O195" i="17"/>
  <c r="P195" i="17"/>
  <c r="S195" i="17"/>
  <c r="K196" i="17"/>
  <c r="L196" i="17"/>
  <c r="M196" i="17"/>
  <c r="N196" i="17"/>
  <c r="O196" i="17"/>
  <c r="P196" i="17"/>
  <c r="S196" i="17"/>
  <c r="K197" i="17"/>
  <c r="L197" i="17"/>
  <c r="M197" i="17"/>
  <c r="N197" i="17"/>
  <c r="O197" i="17"/>
  <c r="P197" i="17"/>
  <c r="S197" i="17"/>
  <c r="K198" i="17"/>
  <c r="L198" i="17"/>
  <c r="M198" i="17"/>
  <c r="N198" i="17"/>
  <c r="O198" i="17"/>
  <c r="P198" i="17"/>
  <c r="S198" i="17"/>
  <c r="K199" i="17"/>
  <c r="L199" i="17"/>
  <c r="M199" i="17"/>
  <c r="N199" i="17"/>
  <c r="O199" i="17"/>
  <c r="P199" i="17"/>
  <c r="S199" i="17"/>
  <c r="K200" i="17"/>
  <c r="L200" i="17"/>
  <c r="M200" i="17"/>
  <c r="N200" i="17"/>
  <c r="O200" i="17"/>
  <c r="P200" i="17"/>
  <c r="S200" i="17"/>
  <c r="K201" i="17"/>
  <c r="L201" i="17"/>
  <c r="M201" i="17"/>
  <c r="N201" i="17"/>
  <c r="O201" i="17"/>
  <c r="P201" i="17"/>
  <c r="S201" i="17"/>
  <c r="K202" i="17"/>
  <c r="L202" i="17"/>
  <c r="M202" i="17"/>
  <c r="N202" i="17"/>
  <c r="O202" i="17"/>
  <c r="P202" i="17"/>
  <c r="S202" i="17"/>
  <c r="K203" i="17"/>
  <c r="L203" i="17"/>
  <c r="M203" i="17"/>
  <c r="N203" i="17"/>
  <c r="O203" i="17"/>
  <c r="P203" i="17"/>
  <c r="S203" i="17"/>
  <c r="K204" i="17"/>
  <c r="L204" i="17"/>
  <c r="M204" i="17"/>
  <c r="N204" i="17"/>
  <c r="O204" i="17"/>
  <c r="P204" i="17"/>
  <c r="S204" i="17"/>
  <c r="K205" i="17"/>
  <c r="L205" i="17"/>
  <c r="M205" i="17"/>
  <c r="N205" i="17"/>
  <c r="O205" i="17"/>
  <c r="P205" i="17"/>
  <c r="S205" i="17"/>
  <c r="K206" i="17"/>
  <c r="L206" i="17"/>
  <c r="M206" i="17"/>
  <c r="N206" i="17"/>
  <c r="O206" i="17"/>
  <c r="P206" i="17"/>
  <c r="S206" i="17"/>
  <c r="K207" i="17"/>
  <c r="L207" i="17"/>
  <c r="M207" i="17"/>
  <c r="N207" i="17"/>
  <c r="O207" i="17"/>
  <c r="P207" i="17"/>
  <c r="S207" i="17"/>
  <c r="K208" i="17"/>
  <c r="L208" i="17"/>
  <c r="M208" i="17"/>
  <c r="N208" i="17"/>
  <c r="O208" i="17"/>
  <c r="P208" i="17"/>
  <c r="S208" i="17"/>
  <c r="K209" i="17"/>
  <c r="L209" i="17"/>
  <c r="M209" i="17"/>
  <c r="N209" i="17"/>
  <c r="O209" i="17"/>
  <c r="P209" i="17"/>
  <c r="S209" i="17"/>
  <c r="K210" i="17"/>
  <c r="L210" i="17"/>
  <c r="M210" i="17"/>
  <c r="N210" i="17"/>
  <c r="O210" i="17"/>
  <c r="P210" i="17"/>
  <c r="S210" i="17"/>
  <c r="K211" i="17"/>
  <c r="L211" i="17"/>
  <c r="M211" i="17"/>
  <c r="N211" i="17"/>
  <c r="O211" i="17"/>
  <c r="P211" i="17"/>
  <c r="S211" i="17"/>
  <c r="K212" i="17"/>
  <c r="L212" i="17"/>
  <c r="M212" i="17"/>
  <c r="N212" i="17"/>
  <c r="O212" i="17"/>
  <c r="P212" i="17"/>
  <c r="S212" i="17"/>
  <c r="K213" i="17"/>
  <c r="L213" i="17"/>
  <c r="M213" i="17"/>
  <c r="N213" i="17"/>
  <c r="O213" i="17"/>
  <c r="P213" i="17"/>
  <c r="S213" i="17"/>
  <c r="K214" i="17"/>
  <c r="L214" i="17"/>
  <c r="M214" i="17"/>
  <c r="N214" i="17"/>
  <c r="O214" i="17"/>
  <c r="P214" i="17"/>
  <c r="S214" i="17"/>
  <c r="K215" i="17"/>
  <c r="L215" i="17"/>
  <c r="M215" i="17"/>
  <c r="N215" i="17"/>
  <c r="O215" i="17"/>
  <c r="P215" i="17"/>
  <c r="S215" i="17"/>
  <c r="K216" i="17"/>
  <c r="L216" i="17"/>
  <c r="M216" i="17"/>
  <c r="N216" i="17"/>
  <c r="O216" i="17"/>
  <c r="P216" i="17"/>
  <c r="S216" i="17"/>
  <c r="K217" i="17"/>
  <c r="L217" i="17"/>
  <c r="M217" i="17"/>
  <c r="N217" i="17"/>
  <c r="O217" i="17"/>
  <c r="P217" i="17"/>
  <c r="S217" i="17"/>
  <c r="K218" i="17"/>
  <c r="L218" i="17"/>
  <c r="M218" i="17"/>
  <c r="N218" i="17"/>
  <c r="O218" i="17"/>
  <c r="P218" i="17"/>
  <c r="S218" i="17"/>
  <c r="K219" i="17"/>
  <c r="L219" i="17"/>
  <c r="M219" i="17"/>
  <c r="N219" i="17"/>
  <c r="O219" i="17"/>
  <c r="P219" i="17"/>
  <c r="S219" i="17"/>
  <c r="K220" i="17"/>
  <c r="L220" i="17"/>
  <c r="M220" i="17"/>
  <c r="N220" i="17"/>
  <c r="O220" i="17"/>
  <c r="P220" i="17"/>
  <c r="S220" i="17"/>
  <c r="K221" i="17"/>
  <c r="L221" i="17"/>
  <c r="M221" i="17"/>
  <c r="N221" i="17"/>
  <c r="O221" i="17"/>
  <c r="P221" i="17"/>
  <c r="S221" i="17"/>
  <c r="K222" i="17"/>
  <c r="L222" i="17"/>
  <c r="M222" i="17"/>
  <c r="N222" i="17"/>
  <c r="O222" i="17"/>
  <c r="P222" i="17"/>
  <c r="S222" i="17"/>
  <c r="K223" i="17"/>
  <c r="L223" i="17"/>
  <c r="M223" i="17"/>
  <c r="N223" i="17"/>
  <c r="O223" i="17"/>
  <c r="P223" i="17"/>
  <c r="S223" i="17"/>
  <c r="K224" i="17"/>
  <c r="L224" i="17"/>
  <c r="M224" i="17"/>
  <c r="N224" i="17"/>
  <c r="O224" i="17"/>
  <c r="P224" i="17"/>
  <c r="S224" i="17"/>
  <c r="K225" i="17"/>
  <c r="L225" i="17"/>
  <c r="M225" i="17"/>
  <c r="N225" i="17"/>
  <c r="O225" i="17"/>
  <c r="P225" i="17"/>
  <c r="S225" i="17"/>
  <c r="K226" i="17"/>
  <c r="L226" i="17"/>
  <c r="M226" i="17"/>
  <c r="N226" i="17"/>
  <c r="O226" i="17"/>
  <c r="P226" i="17"/>
  <c r="S226" i="17"/>
  <c r="K227" i="17"/>
  <c r="L227" i="17"/>
  <c r="M227" i="17"/>
  <c r="N227" i="17"/>
  <c r="O227" i="17"/>
  <c r="P227" i="17"/>
  <c r="S227" i="17"/>
  <c r="K228" i="17"/>
  <c r="L228" i="17"/>
  <c r="M228" i="17"/>
  <c r="N228" i="17"/>
  <c r="O228" i="17"/>
  <c r="P228" i="17"/>
  <c r="S228" i="17"/>
  <c r="K7" i="17"/>
  <c r="L7" i="17"/>
  <c r="M7" i="17"/>
  <c r="N7" i="17"/>
  <c r="O7" i="17"/>
  <c r="P7" i="17"/>
  <c r="S7" i="17"/>
  <c r="K8" i="17"/>
  <c r="L8" i="17"/>
  <c r="M8" i="17"/>
  <c r="N8" i="17"/>
  <c r="O8" i="17"/>
  <c r="P8" i="17"/>
  <c r="S8" i="17"/>
  <c r="K9" i="17"/>
  <c r="L9" i="17"/>
  <c r="M9" i="17"/>
  <c r="N9" i="17"/>
  <c r="O9" i="17"/>
  <c r="P9" i="17"/>
  <c r="S9" i="17"/>
  <c r="K10" i="17"/>
  <c r="L10" i="17"/>
  <c r="M10" i="17"/>
  <c r="N10" i="17"/>
  <c r="O10" i="17"/>
  <c r="P10" i="17"/>
  <c r="S10" i="17"/>
  <c r="K11" i="17"/>
  <c r="L11" i="17"/>
  <c r="M11" i="17"/>
  <c r="N11" i="17"/>
  <c r="O11" i="17"/>
  <c r="P11" i="17"/>
  <c r="S11" i="17"/>
  <c r="K12" i="17"/>
  <c r="L12" i="17"/>
  <c r="M12" i="17"/>
  <c r="N12" i="17"/>
  <c r="O12" i="17"/>
  <c r="P12" i="17"/>
  <c r="S12" i="17"/>
  <c r="K13" i="17"/>
  <c r="L13" i="17"/>
  <c r="M13" i="17"/>
  <c r="N13" i="17"/>
  <c r="O13" i="17"/>
  <c r="P13" i="17"/>
  <c r="S13" i="17"/>
  <c r="K14" i="17"/>
  <c r="L14" i="17"/>
  <c r="M14" i="17"/>
  <c r="N14" i="17"/>
  <c r="O14" i="17"/>
  <c r="P14" i="17"/>
  <c r="S14" i="17"/>
  <c r="K15" i="17"/>
  <c r="L15" i="17"/>
  <c r="M15" i="17"/>
  <c r="N15" i="17"/>
  <c r="O15" i="17"/>
  <c r="P15" i="17"/>
  <c r="S15" i="17"/>
  <c r="K16" i="17"/>
  <c r="L16" i="17"/>
  <c r="M16" i="17"/>
  <c r="N16" i="17"/>
  <c r="O16" i="17"/>
  <c r="P16" i="17"/>
  <c r="S16" i="17"/>
  <c r="K17" i="17"/>
  <c r="L17" i="17"/>
  <c r="M17" i="17"/>
  <c r="N17" i="17"/>
  <c r="O17" i="17"/>
  <c r="P17" i="17"/>
  <c r="S17" i="17"/>
  <c r="K18" i="17"/>
  <c r="L18" i="17"/>
  <c r="M18" i="17"/>
  <c r="N18" i="17"/>
  <c r="O18" i="17"/>
  <c r="P18" i="17"/>
  <c r="S18" i="17"/>
  <c r="K19" i="17"/>
  <c r="L19" i="17"/>
  <c r="M19" i="17"/>
  <c r="N19" i="17"/>
  <c r="O19" i="17"/>
  <c r="P19" i="17"/>
  <c r="S19" i="17"/>
  <c r="K20" i="17"/>
  <c r="L20" i="17"/>
  <c r="M20" i="17"/>
  <c r="N20" i="17"/>
  <c r="O20" i="17"/>
  <c r="P20" i="17"/>
  <c r="S20" i="17"/>
  <c r="K21" i="17"/>
  <c r="L21" i="17"/>
  <c r="M21" i="17"/>
  <c r="N21" i="17"/>
  <c r="O21" i="17"/>
  <c r="P21" i="17"/>
  <c r="S21" i="17"/>
  <c r="K22" i="17"/>
  <c r="L22" i="17"/>
  <c r="M22" i="17"/>
  <c r="N22" i="17"/>
  <c r="O22" i="17"/>
  <c r="P22" i="17"/>
  <c r="S22" i="17"/>
  <c r="K23" i="17"/>
  <c r="L23" i="17"/>
  <c r="M23" i="17"/>
  <c r="N23" i="17"/>
  <c r="O23" i="17"/>
  <c r="P23" i="17"/>
  <c r="S23" i="17"/>
  <c r="K24" i="17"/>
  <c r="L24" i="17"/>
  <c r="M24" i="17"/>
  <c r="N24" i="17"/>
  <c r="O24" i="17"/>
  <c r="P24" i="17"/>
  <c r="S24" i="17"/>
  <c r="K25" i="17"/>
  <c r="L25" i="17"/>
  <c r="M25" i="17"/>
  <c r="N25" i="17"/>
  <c r="O25" i="17"/>
  <c r="P25" i="17"/>
  <c r="S25" i="17"/>
  <c r="K27" i="17"/>
  <c r="L27" i="17"/>
  <c r="M27" i="17"/>
  <c r="N27" i="17"/>
  <c r="O27" i="17"/>
  <c r="P27" i="17"/>
  <c r="S27" i="17"/>
  <c r="K28" i="17"/>
  <c r="L28" i="17"/>
  <c r="M28" i="17"/>
  <c r="N28" i="17"/>
  <c r="O28" i="17"/>
  <c r="P28" i="17"/>
  <c r="S28" i="17"/>
  <c r="K29" i="17"/>
  <c r="L29" i="17"/>
  <c r="M29" i="17"/>
  <c r="N29" i="17"/>
  <c r="O29" i="17"/>
  <c r="P29" i="17"/>
  <c r="S29" i="17"/>
  <c r="K30" i="17"/>
  <c r="L30" i="17"/>
  <c r="M30" i="17"/>
  <c r="N30" i="17"/>
  <c r="O30" i="17"/>
  <c r="P30" i="17"/>
  <c r="S30" i="17"/>
  <c r="K31" i="17"/>
  <c r="L31" i="17"/>
  <c r="M31" i="17"/>
  <c r="N31" i="17"/>
  <c r="O31" i="17"/>
  <c r="P31" i="17"/>
  <c r="S31" i="17"/>
  <c r="K32" i="17"/>
  <c r="L32" i="17"/>
  <c r="M32" i="17"/>
  <c r="N32" i="17"/>
  <c r="O32" i="17"/>
  <c r="P32" i="17"/>
  <c r="S32" i="17"/>
  <c r="K33" i="17"/>
  <c r="L33" i="17"/>
  <c r="M33" i="17"/>
  <c r="N33" i="17"/>
  <c r="O33" i="17"/>
  <c r="P33" i="17"/>
  <c r="S33" i="17"/>
  <c r="K34" i="17"/>
  <c r="L34" i="17"/>
  <c r="M34" i="17"/>
  <c r="N34" i="17"/>
  <c r="O34" i="17"/>
  <c r="P34" i="17"/>
  <c r="S34" i="17"/>
  <c r="K35" i="17"/>
  <c r="L35" i="17"/>
  <c r="M35" i="17"/>
  <c r="N35" i="17"/>
  <c r="O35" i="17"/>
  <c r="P35" i="17"/>
  <c r="S35" i="17"/>
  <c r="K36" i="17"/>
  <c r="L36" i="17"/>
  <c r="M36" i="17"/>
  <c r="N36" i="17"/>
  <c r="O36" i="17"/>
  <c r="P36" i="17"/>
  <c r="S36" i="17"/>
  <c r="K37" i="17"/>
  <c r="L37" i="17"/>
  <c r="M37" i="17"/>
  <c r="N37" i="17"/>
  <c r="O37" i="17"/>
  <c r="P37" i="17"/>
  <c r="S37" i="17"/>
  <c r="K38" i="17"/>
  <c r="L38" i="17"/>
  <c r="M38" i="17"/>
  <c r="N38" i="17"/>
  <c r="O38" i="17"/>
  <c r="P38" i="17"/>
  <c r="S38" i="17"/>
  <c r="K39" i="17"/>
  <c r="L39" i="17"/>
  <c r="M39" i="17"/>
  <c r="N39" i="17"/>
  <c r="O39" i="17"/>
  <c r="P39" i="17"/>
  <c r="S39" i="17"/>
  <c r="K40" i="17"/>
  <c r="L40" i="17"/>
  <c r="M40" i="17"/>
  <c r="N40" i="17"/>
  <c r="O40" i="17"/>
  <c r="P40" i="17"/>
  <c r="S40" i="17"/>
  <c r="K41" i="17"/>
  <c r="L41" i="17"/>
  <c r="M41" i="17"/>
  <c r="N41" i="17"/>
  <c r="O41" i="17"/>
  <c r="P41" i="17"/>
  <c r="S41" i="17"/>
  <c r="K42" i="17"/>
  <c r="L42" i="17"/>
  <c r="M42" i="17"/>
  <c r="N42" i="17"/>
  <c r="O42" i="17"/>
  <c r="P42" i="17"/>
  <c r="S42" i="17"/>
  <c r="S6" i="17"/>
  <c r="N6" i="17"/>
  <c r="O6" i="17"/>
  <c r="P6" i="17"/>
  <c r="M6" i="17"/>
  <c r="L6" i="17"/>
  <c r="K6" i="17"/>
  <c r="C20" i="18"/>
  <c r="Q28" i="17"/>
  <c r="R28" i="17"/>
  <c r="Q29" i="17"/>
  <c r="R29" i="17"/>
  <c r="Q30" i="17"/>
  <c r="R30" i="17"/>
  <c r="Q31" i="17"/>
  <c r="R31" i="17"/>
  <c r="Q32" i="17"/>
  <c r="R32" i="17"/>
  <c r="Q33" i="17"/>
  <c r="R33" i="17"/>
  <c r="Q34" i="17"/>
  <c r="R34" i="17"/>
  <c r="Q35" i="17"/>
  <c r="R35" i="17"/>
  <c r="Q36" i="17"/>
  <c r="R36" i="17"/>
  <c r="Q37" i="17"/>
  <c r="R37" i="17"/>
  <c r="Q38" i="17"/>
  <c r="R38" i="17"/>
  <c r="Q39" i="17"/>
  <c r="R39" i="17"/>
  <c r="Q40" i="17"/>
  <c r="R40" i="17"/>
  <c r="Q41" i="17"/>
  <c r="R41" i="17"/>
  <c r="Q42" i="17"/>
  <c r="R42" i="17"/>
  <c r="Q43" i="17"/>
  <c r="R43" i="17"/>
  <c r="Q44" i="17"/>
  <c r="R44" i="17"/>
  <c r="Q45" i="17"/>
  <c r="R45" i="17"/>
  <c r="Q46" i="17"/>
  <c r="R46" i="17"/>
  <c r="Q47" i="17"/>
  <c r="R47" i="17"/>
  <c r="Q48" i="17"/>
  <c r="R48" i="17"/>
  <c r="Q49" i="17"/>
  <c r="R49" i="17"/>
  <c r="Q50" i="17"/>
  <c r="R50" i="17"/>
  <c r="Q51" i="17"/>
  <c r="R51" i="17"/>
  <c r="Q52" i="17"/>
  <c r="R52" i="17"/>
  <c r="Q53" i="17"/>
  <c r="R53" i="17"/>
  <c r="Q54" i="17"/>
  <c r="R54" i="17"/>
  <c r="Q55" i="17"/>
  <c r="R55" i="17"/>
  <c r="Q56" i="17"/>
  <c r="R56" i="17"/>
  <c r="Q57" i="17"/>
  <c r="R57" i="17"/>
  <c r="Q58" i="17"/>
  <c r="R58" i="17"/>
  <c r="Q59" i="17"/>
  <c r="R59" i="17"/>
  <c r="Q60" i="17"/>
  <c r="R60" i="17"/>
  <c r="Q61" i="17"/>
  <c r="R61" i="17"/>
  <c r="Q62" i="17"/>
  <c r="R62" i="17"/>
  <c r="Q63" i="17"/>
  <c r="R63" i="17"/>
  <c r="Q64" i="17"/>
  <c r="R64" i="17"/>
  <c r="Q65" i="17"/>
  <c r="R65" i="17"/>
  <c r="Q66" i="17"/>
  <c r="R66" i="17"/>
  <c r="Q67" i="17"/>
  <c r="R67" i="17"/>
  <c r="Q68" i="17"/>
  <c r="R68" i="17"/>
  <c r="Q69" i="17"/>
  <c r="R69" i="17"/>
  <c r="Q70" i="17"/>
  <c r="R70" i="17"/>
  <c r="Q71" i="17"/>
  <c r="R71" i="17"/>
  <c r="Q72" i="17"/>
  <c r="R72" i="17"/>
  <c r="Q73" i="17"/>
  <c r="R73" i="17"/>
  <c r="Q74" i="17"/>
  <c r="R74" i="17"/>
  <c r="Q75" i="17"/>
  <c r="R75" i="17"/>
  <c r="Q76" i="17"/>
  <c r="R76" i="17"/>
  <c r="Q77" i="17"/>
  <c r="R77" i="17"/>
  <c r="Q78" i="17"/>
  <c r="R78" i="17"/>
  <c r="Q79" i="17"/>
  <c r="R79" i="17"/>
  <c r="Q80" i="17"/>
  <c r="R80" i="17"/>
  <c r="Q81" i="17"/>
  <c r="R81" i="17"/>
  <c r="Q82" i="17"/>
  <c r="R82" i="17"/>
  <c r="Q83" i="17"/>
  <c r="R83" i="17"/>
  <c r="Q84" i="17"/>
  <c r="R84" i="17"/>
  <c r="Q85" i="17"/>
  <c r="R85" i="17"/>
  <c r="Q86" i="17"/>
  <c r="R86" i="17"/>
  <c r="Q87" i="17"/>
  <c r="R87" i="17"/>
  <c r="Q88" i="17"/>
  <c r="R88" i="17"/>
  <c r="Q89" i="17"/>
  <c r="R89" i="17"/>
  <c r="Q90" i="17"/>
  <c r="R90" i="17"/>
  <c r="Q91" i="17"/>
  <c r="R91" i="17"/>
  <c r="Q92" i="17"/>
  <c r="R92" i="17"/>
  <c r="Q93" i="17"/>
  <c r="R93" i="17"/>
  <c r="Q94" i="17"/>
  <c r="R94" i="17"/>
  <c r="Q95" i="17"/>
  <c r="R95" i="17"/>
  <c r="Q96" i="17"/>
  <c r="R96" i="17"/>
  <c r="Q97" i="17"/>
  <c r="R97" i="17"/>
  <c r="Q98" i="17"/>
  <c r="R98" i="17"/>
  <c r="Q99" i="17"/>
  <c r="R99" i="17"/>
  <c r="Q100" i="17"/>
  <c r="R100" i="17"/>
  <c r="Q101" i="17"/>
  <c r="R101" i="17"/>
  <c r="Q102" i="17"/>
  <c r="R102" i="17"/>
  <c r="Q103" i="17"/>
  <c r="R103" i="17"/>
  <c r="Q104" i="17"/>
  <c r="R104" i="17"/>
  <c r="Q105" i="17"/>
  <c r="R105" i="17"/>
  <c r="Q106" i="17"/>
  <c r="R106" i="17"/>
  <c r="Q107" i="17"/>
  <c r="R107" i="17"/>
  <c r="Q108" i="17"/>
  <c r="R108" i="17"/>
  <c r="Q109" i="17"/>
  <c r="R109" i="17"/>
  <c r="Q110" i="17"/>
  <c r="R110" i="17"/>
  <c r="Q111" i="17"/>
  <c r="R111" i="17"/>
  <c r="Q112" i="17"/>
  <c r="R112" i="17"/>
  <c r="Q113" i="17"/>
  <c r="R113" i="17"/>
  <c r="Q114" i="17"/>
  <c r="R114" i="17"/>
  <c r="Q115" i="17"/>
  <c r="R115" i="17"/>
  <c r="Q116" i="17"/>
  <c r="R116" i="17"/>
  <c r="Q117" i="17"/>
  <c r="R117" i="17"/>
  <c r="Q118" i="17"/>
  <c r="R118" i="17"/>
  <c r="Q119" i="17"/>
  <c r="R119" i="17"/>
  <c r="Q120" i="17"/>
  <c r="R120" i="17"/>
  <c r="Q121" i="17"/>
  <c r="R121" i="17"/>
  <c r="Q122" i="17"/>
  <c r="R122" i="17"/>
  <c r="Q123" i="17"/>
  <c r="R123" i="17"/>
  <c r="Q124" i="17"/>
  <c r="R124" i="17"/>
  <c r="Q125" i="17"/>
  <c r="R125" i="17"/>
  <c r="Q126" i="17"/>
  <c r="R126" i="17"/>
  <c r="Q127" i="17"/>
  <c r="R127" i="17"/>
  <c r="Q128" i="17"/>
  <c r="R128" i="17"/>
  <c r="Q129" i="17"/>
  <c r="R129" i="17"/>
  <c r="Q130" i="17"/>
  <c r="R130" i="17"/>
  <c r="Q131" i="17"/>
  <c r="R131" i="17"/>
  <c r="Q132" i="17"/>
  <c r="R132" i="17"/>
  <c r="Q133" i="17"/>
  <c r="R133" i="17"/>
  <c r="Q134" i="17"/>
  <c r="R134" i="17"/>
  <c r="Q135" i="17"/>
  <c r="R135" i="17"/>
  <c r="Q136" i="17"/>
  <c r="R136" i="17"/>
  <c r="Q137" i="17"/>
  <c r="R137" i="17"/>
  <c r="Q138" i="17"/>
  <c r="R138" i="17"/>
  <c r="Q139" i="17"/>
  <c r="R139" i="17"/>
  <c r="Q140" i="17"/>
  <c r="R140" i="17"/>
  <c r="Q141" i="17"/>
  <c r="R141" i="17"/>
  <c r="Q142" i="17"/>
  <c r="R142" i="17"/>
  <c r="Q143" i="17"/>
  <c r="R143" i="17"/>
  <c r="Q144" i="17"/>
  <c r="R144" i="17"/>
  <c r="Q145" i="17"/>
  <c r="R145" i="17"/>
  <c r="Q146" i="17"/>
  <c r="R146" i="17"/>
  <c r="Q147" i="17"/>
  <c r="R147" i="17"/>
  <c r="Q148" i="17"/>
  <c r="R148" i="17"/>
  <c r="Q149" i="17"/>
  <c r="R149" i="17"/>
  <c r="Q150" i="17"/>
  <c r="R150" i="17"/>
  <c r="Q151" i="17"/>
  <c r="R151" i="17"/>
  <c r="Q152" i="17"/>
  <c r="R152" i="17"/>
  <c r="Q153" i="17"/>
  <c r="R153" i="17"/>
  <c r="Q154" i="17"/>
  <c r="R154" i="17"/>
  <c r="Q155" i="17"/>
  <c r="R155" i="17"/>
  <c r="Q156" i="17"/>
  <c r="R156" i="17"/>
  <c r="Q157" i="17"/>
  <c r="R157" i="17"/>
  <c r="Q158" i="17"/>
  <c r="R158" i="17"/>
  <c r="Q159" i="17"/>
  <c r="R159" i="17"/>
  <c r="Q160" i="17"/>
  <c r="R160" i="17"/>
  <c r="Q161" i="17"/>
  <c r="R161" i="17"/>
  <c r="Q162" i="17"/>
  <c r="R162" i="17"/>
  <c r="Q163" i="17"/>
  <c r="R163" i="17"/>
  <c r="Q164" i="17"/>
  <c r="R164" i="17"/>
  <c r="Q165" i="17"/>
  <c r="R165" i="17"/>
  <c r="Q166" i="17"/>
  <c r="R166" i="17"/>
  <c r="Q167" i="17"/>
  <c r="R167" i="17"/>
  <c r="Q168" i="17"/>
  <c r="R168" i="17"/>
  <c r="Q169" i="17"/>
  <c r="R169" i="17"/>
  <c r="Q170" i="17"/>
  <c r="R170" i="17"/>
  <c r="Q171" i="17"/>
  <c r="R171" i="17"/>
  <c r="Q172" i="17"/>
  <c r="R172" i="17"/>
  <c r="Q173" i="17"/>
  <c r="R173" i="17"/>
  <c r="Q174" i="17"/>
  <c r="R174" i="17"/>
  <c r="Q175" i="17"/>
  <c r="R175" i="17"/>
  <c r="Q176" i="17"/>
  <c r="R176" i="17"/>
  <c r="Q177" i="17"/>
  <c r="R177" i="17"/>
  <c r="Q178" i="17"/>
  <c r="R178" i="17"/>
  <c r="Q179" i="17"/>
  <c r="R179" i="17"/>
  <c r="Q180" i="17"/>
  <c r="R180" i="17"/>
  <c r="Q181" i="17"/>
  <c r="R181" i="17"/>
  <c r="Q182" i="17"/>
  <c r="R182" i="17"/>
  <c r="Q183" i="17"/>
  <c r="R183" i="17"/>
  <c r="Q184" i="17"/>
  <c r="R184" i="17"/>
  <c r="Q185" i="17"/>
  <c r="R185" i="17"/>
  <c r="Q186" i="17"/>
  <c r="R186" i="17"/>
  <c r="Q187" i="17"/>
  <c r="R187" i="17"/>
  <c r="Q188" i="17"/>
  <c r="R188" i="17"/>
  <c r="Q189" i="17"/>
  <c r="R189" i="17"/>
  <c r="Q190" i="17"/>
  <c r="R190" i="17"/>
  <c r="Q191" i="17"/>
  <c r="R191" i="17"/>
  <c r="Q192" i="17"/>
  <c r="R192" i="17"/>
  <c r="Q193" i="17"/>
  <c r="R193" i="17"/>
  <c r="Q194" i="17"/>
  <c r="R194" i="17"/>
  <c r="Q195" i="17"/>
  <c r="R195" i="17"/>
  <c r="Q196" i="17"/>
  <c r="R196" i="17"/>
  <c r="Q197" i="17"/>
  <c r="R197" i="17"/>
  <c r="Q198" i="17"/>
  <c r="R198" i="17"/>
  <c r="Q199" i="17"/>
  <c r="R199" i="17"/>
  <c r="Q200" i="17"/>
  <c r="R200" i="17"/>
  <c r="Q201" i="17"/>
  <c r="R201" i="17"/>
  <c r="Q202" i="17"/>
  <c r="R202" i="17"/>
  <c r="Q203" i="17"/>
  <c r="R203" i="17"/>
  <c r="Q204" i="17"/>
  <c r="R204" i="17"/>
  <c r="Q205" i="17"/>
  <c r="R205" i="17"/>
  <c r="Q206" i="17"/>
  <c r="R206" i="17"/>
  <c r="Q207" i="17"/>
  <c r="R207" i="17"/>
  <c r="Q208" i="17"/>
  <c r="R208" i="17"/>
  <c r="Q209" i="17"/>
  <c r="R209" i="17"/>
  <c r="Q210" i="17"/>
  <c r="R210" i="17"/>
  <c r="Q211" i="17"/>
  <c r="R211" i="17"/>
  <c r="Q212" i="17"/>
  <c r="R212" i="17"/>
  <c r="Q213" i="17"/>
  <c r="R213" i="17"/>
  <c r="Q214" i="17"/>
  <c r="R214" i="17"/>
  <c r="Q215" i="17"/>
  <c r="R215" i="17"/>
  <c r="Q216" i="17"/>
  <c r="R216" i="17"/>
  <c r="Q217" i="17"/>
  <c r="R217" i="17"/>
  <c r="Q218" i="17"/>
  <c r="R218" i="17"/>
  <c r="Q219" i="17"/>
  <c r="R219" i="17"/>
  <c r="Q220" i="17"/>
  <c r="R220" i="17"/>
  <c r="Q221" i="17"/>
  <c r="R221" i="17"/>
  <c r="Q222" i="17"/>
  <c r="R222" i="17"/>
  <c r="Q223" i="17"/>
  <c r="R223" i="17"/>
  <c r="Q224" i="17"/>
  <c r="R224" i="17"/>
  <c r="Q225" i="17"/>
  <c r="R225" i="17"/>
  <c r="Q226" i="17"/>
  <c r="R226" i="17"/>
  <c r="Q227" i="17"/>
  <c r="R227" i="17"/>
  <c r="Q228" i="17"/>
  <c r="R228" i="17"/>
  <c r="Q7" i="17"/>
  <c r="R7" i="17"/>
  <c r="Q8" i="17"/>
  <c r="R8" i="17"/>
  <c r="Q9" i="17"/>
  <c r="R9" i="17"/>
  <c r="Q10" i="17"/>
  <c r="R10" i="17"/>
  <c r="Q11" i="17"/>
  <c r="R11" i="17"/>
  <c r="Q12" i="17"/>
  <c r="R12" i="17"/>
  <c r="Q13" i="17"/>
  <c r="R13" i="17"/>
  <c r="Q14" i="17"/>
  <c r="R14" i="17"/>
  <c r="Q15" i="17"/>
  <c r="R15" i="17"/>
  <c r="Q16" i="17"/>
  <c r="R16" i="17"/>
  <c r="Q17" i="17"/>
  <c r="R17" i="17"/>
  <c r="Q18" i="17"/>
  <c r="R18" i="17"/>
  <c r="Q19" i="17"/>
  <c r="R19" i="17"/>
  <c r="Q20" i="17"/>
  <c r="R20" i="17"/>
  <c r="Q21" i="17"/>
  <c r="R21" i="17"/>
  <c r="Q22" i="17"/>
  <c r="R22" i="17"/>
  <c r="Q23" i="17"/>
  <c r="R23" i="17"/>
  <c r="Q24" i="17"/>
  <c r="R24" i="17"/>
  <c r="Q25" i="17"/>
  <c r="R25" i="17"/>
  <c r="R26" i="17"/>
  <c r="Q27" i="17"/>
  <c r="R27" i="17"/>
  <c r="Q6" i="17" l="1"/>
  <c r="R13" i="14" l="1"/>
  <c r="R42" i="14"/>
  <c r="R20" i="14"/>
  <c r="R6" i="14"/>
  <c r="Q20" i="14" l="1"/>
  <c r="Q42" i="14"/>
  <c r="Q13" i="14"/>
  <c r="Q6" i="14"/>
</calcChain>
</file>

<file path=xl/sharedStrings.xml><?xml version="1.0" encoding="utf-8"?>
<sst xmlns="http://schemas.openxmlformats.org/spreadsheetml/2006/main" count="3472" uniqueCount="1222">
  <si>
    <t>Category</t>
  </si>
  <si>
    <t>1A</t>
  </si>
  <si>
    <t>1B</t>
  </si>
  <si>
    <t>1C</t>
  </si>
  <si>
    <t>1D</t>
  </si>
  <si>
    <t>2A</t>
  </si>
  <si>
    <t>5A</t>
  </si>
  <si>
    <t>6A</t>
  </si>
  <si>
    <t>6B</t>
  </si>
  <si>
    <t>8A</t>
  </si>
  <si>
    <t>8C</t>
  </si>
  <si>
    <t>10B</t>
  </si>
  <si>
    <t>12A</t>
  </si>
  <si>
    <t>10C</t>
  </si>
  <si>
    <t>12B</t>
  </si>
  <si>
    <t>16B</t>
  </si>
  <si>
    <t>16A</t>
  </si>
  <si>
    <t>15A</t>
  </si>
  <si>
    <t>17B</t>
  </si>
  <si>
    <t>17C</t>
  </si>
  <si>
    <t>18A</t>
  </si>
  <si>
    <t>23A</t>
  </si>
  <si>
    <t>28A</t>
  </si>
  <si>
    <t>24A</t>
  </si>
  <si>
    <t>24B</t>
  </si>
  <si>
    <t>26A</t>
  </si>
  <si>
    <t>29A</t>
  </si>
  <si>
    <t>30B</t>
  </si>
  <si>
    <t>30D</t>
  </si>
  <si>
    <t>30C</t>
  </si>
  <si>
    <t>31D</t>
  </si>
  <si>
    <t>31C</t>
  </si>
  <si>
    <t>31B</t>
  </si>
  <si>
    <t>32A</t>
  </si>
  <si>
    <t>32B</t>
  </si>
  <si>
    <t>33A</t>
  </si>
  <si>
    <t>3B</t>
  </si>
  <si>
    <t>3C</t>
  </si>
  <si>
    <t>3F</t>
  </si>
  <si>
    <t>4D</t>
  </si>
  <si>
    <t>4A</t>
  </si>
  <si>
    <t>14A</t>
  </si>
  <si>
    <t>4B</t>
  </si>
  <si>
    <t>1E</t>
  </si>
  <si>
    <t>11A</t>
  </si>
  <si>
    <t>13A</t>
  </si>
  <si>
    <t>15B</t>
  </si>
  <si>
    <t>15C</t>
  </si>
  <si>
    <t>15D</t>
  </si>
  <si>
    <t>3D</t>
  </si>
  <si>
    <t>3A</t>
  </si>
  <si>
    <t>4C</t>
  </si>
  <si>
    <t>18B</t>
  </si>
  <si>
    <t>18C</t>
  </si>
  <si>
    <t>18D</t>
  </si>
  <si>
    <t>18E</t>
  </si>
  <si>
    <t>18G</t>
  </si>
  <si>
    <t>18H</t>
  </si>
  <si>
    <t>18J</t>
  </si>
  <si>
    <t>18K</t>
  </si>
  <si>
    <t>18F</t>
  </si>
  <si>
    <t>17A</t>
  </si>
  <si>
    <t>17D</t>
  </si>
  <si>
    <t>18L</t>
  </si>
  <si>
    <t>18M</t>
  </si>
  <si>
    <t>18N</t>
  </si>
  <si>
    <t>3E</t>
  </si>
  <si>
    <t>6C</t>
  </si>
  <si>
    <t>6D</t>
  </si>
  <si>
    <t>10A</t>
  </si>
  <si>
    <t>3G</t>
  </si>
  <si>
    <t>13B</t>
  </si>
  <si>
    <t>13C</t>
  </si>
  <si>
    <t>12C</t>
  </si>
  <si>
    <t>12D</t>
  </si>
  <si>
    <t>23C</t>
  </si>
  <si>
    <t>19C</t>
  </si>
  <si>
    <t>19A</t>
  </si>
  <si>
    <t>20E</t>
  </si>
  <si>
    <t>19D</t>
  </si>
  <si>
    <t>21D</t>
  </si>
  <si>
    <t>21E</t>
  </si>
  <si>
    <t>21B</t>
  </si>
  <si>
    <t>21C</t>
  </si>
  <si>
    <t>21F</t>
  </si>
  <si>
    <t>21I</t>
  </si>
  <si>
    <t>22A</t>
  </si>
  <si>
    <t>22B</t>
  </si>
  <si>
    <t>23E</t>
  </si>
  <si>
    <t>23F</t>
  </si>
  <si>
    <t>23D</t>
  </si>
  <si>
    <t>23B</t>
  </si>
  <si>
    <t>23H</t>
  </si>
  <si>
    <t>23G</t>
  </si>
  <si>
    <t>24C</t>
  </si>
  <si>
    <t>25A</t>
  </si>
  <si>
    <t>25B</t>
  </si>
  <si>
    <t>25C</t>
  </si>
  <si>
    <t>26</t>
  </si>
  <si>
    <t>24K</t>
  </si>
  <si>
    <t>29C</t>
  </si>
  <si>
    <t>29E</t>
  </si>
  <si>
    <t>30A</t>
  </si>
  <si>
    <t>31A</t>
  </si>
  <si>
    <t>31E</t>
  </si>
  <si>
    <t>34A</t>
  </si>
  <si>
    <t>35A</t>
  </si>
  <si>
    <t>31G</t>
  </si>
  <si>
    <t>31H</t>
  </si>
  <si>
    <t>7A</t>
  </si>
  <si>
    <t>19E</t>
  </si>
  <si>
    <t>21K</t>
  </si>
  <si>
    <t>19F</t>
  </si>
  <si>
    <t>yes</t>
  </si>
  <si>
    <t>mostly yes</t>
  </si>
  <si>
    <t>mostly no</t>
  </si>
  <si>
    <t>no</t>
  </si>
  <si>
    <t>34B</t>
  </si>
  <si>
    <t>34C</t>
  </si>
  <si>
    <t>35C</t>
  </si>
  <si>
    <t>35D</t>
  </si>
  <si>
    <t>x</t>
  </si>
  <si>
    <t>X</t>
  </si>
  <si>
    <t xml:space="preserve"> </t>
  </si>
  <si>
    <t>14C</t>
  </si>
  <si>
    <t>No</t>
  </si>
  <si>
    <t>Raw data</t>
  </si>
  <si>
    <t>1I</t>
  </si>
  <si>
    <t>1H</t>
  </si>
  <si>
    <t>1K</t>
  </si>
  <si>
    <t>2D</t>
  </si>
  <si>
    <t>4(1)</t>
  </si>
  <si>
    <t>19H</t>
  </si>
  <si>
    <t>19J</t>
  </si>
  <si>
    <t>5(1)</t>
  </si>
  <si>
    <t>5(2)</t>
  </si>
  <si>
    <t>12(1)</t>
  </si>
  <si>
    <t>12(2)</t>
  </si>
  <si>
    <t>12(4)</t>
  </si>
  <si>
    <t>9A</t>
  </si>
  <si>
    <t>33(1-3)</t>
  </si>
  <si>
    <t>42(4)</t>
  </si>
  <si>
    <t>47(1-4)</t>
  </si>
  <si>
    <t>19G</t>
  </si>
  <si>
    <t>19I</t>
  </si>
  <si>
    <t>16(2-5)</t>
  </si>
  <si>
    <t>12(3)</t>
  </si>
  <si>
    <t>20G</t>
  </si>
  <si>
    <t>20F</t>
  </si>
  <si>
    <t>41(1-3)</t>
  </si>
  <si>
    <t>21(1)</t>
  </si>
  <si>
    <t>20H</t>
  </si>
  <si>
    <t>18(1-2)</t>
  </si>
  <si>
    <t>15(2)</t>
  </si>
  <si>
    <t>20(4)</t>
  </si>
  <si>
    <t>20(5)</t>
  </si>
  <si>
    <t>20(6)</t>
  </si>
  <si>
    <t>20(7)</t>
  </si>
  <si>
    <t>20(1)</t>
  </si>
  <si>
    <t>20(8)</t>
  </si>
  <si>
    <t>20(9-11)</t>
  </si>
  <si>
    <t>47(2-5)</t>
  </si>
  <si>
    <t>46(1-12)</t>
  </si>
  <si>
    <t>47(1)</t>
  </si>
  <si>
    <t>20(3-7)</t>
  </si>
  <si>
    <t>16(1-6)</t>
  </si>
  <si>
    <t>22(1)</t>
  </si>
  <si>
    <t>10E</t>
  </si>
  <si>
    <t>10H</t>
  </si>
  <si>
    <t>10F</t>
  </si>
  <si>
    <t>10G</t>
  </si>
  <si>
    <t>6F</t>
  </si>
  <si>
    <t>10J</t>
  </si>
  <si>
    <t>35(3)</t>
  </si>
  <si>
    <t>30(2)</t>
  </si>
  <si>
    <t>38(1-8)</t>
  </si>
  <si>
    <t>49(5-6)</t>
  </si>
  <si>
    <t>18(1)</t>
  </si>
  <si>
    <t>20(1-2)</t>
  </si>
  <si>
    <t>20B</t>
  </si>
  <si>
    <t>27A</t>
  </si>
  <si>
    <t>Answer score</t>
  </si>
  <si>
    <t>Max score</t>
  </si>
  <si>
    <t>n. a.</t>
  </si>
  <si>
    <t>7B</t>
  </si>
  <si>
    <t>1(2)</t>
  </si>
  <si>
    <t>4F</t>
  </si>
  <si>
    <t>4G</t>
  </si>
  <si>
    <t>10D</t>
  </si>
  <si>
    <t>49(1-6)</t>
  </si>
  <si>
    <t>50(1-3)</t>
  </si>
  <si>
    <t>4E</t>
  </si>
  <si>
    <t>16(2-4)</t>
  </si>
  <si>
    <t>27B</t>
  </si>
  <si>
    <t>4H</t>
  </si>
  <si>
    <t>27(1-4)</t>
  </si>
  <si>
    <t>49(1-5)</t>
  </si>
  <si>
    <t>2C</t>
  </si>
  <si>
    <t>4(2)</t>
  </si>
  <si>
    <t>3H</t>
  </si>
  <si>
    <t>11(1)</t>
  </si>
  <si>
    <t>30(1)</t>
  </si>
  <si>
    <t>30(1-3)</t>
  </si>
  <si>
    <t>31(1-12)</t>
  </si>
  <si>
    <t>24F</t>
  </si>
  <si>
    <t>24G</t>
  </si>
  <si>
    <t>24H</t>
  </si>
  <si>
    <t>24J</t>
  </si>
  <si>
    <t>1(1)</t>
  </si>
  <si>
    <t>24D</t>
  </si>
  <si>
    <t>24E</t>
  </si>
  <si>
    <t>1F</t>
  </si>
  <si>
    <t>6(1)</t>
  </si>
  <si>
    <t>20(1-11)</t>
  </si>
  <si>
    <t>15(1)</t>
  </si>
  <si>
    <t>16(1)</t>
  </si>
  <si>
    <t>17(1)</t>
  </si>
  <si>
    <t>17(2)</t>
  </si>
  <si>
    <t>6E</t>
  </si>
  <si>
    <t>21A</t>
  </si>
  <si>
    <t>10I</t>
  </si>
  <si>
    <t>14B</t>
  </si>
  <si>
    <t>14D</t>
  </si>
  <si>
    <t>32(2)</t>
  </si>
  <si>
    <t>32(3)</t>
  </si>
  <si>
    <t>35(1)</t>
  </si>
  <si>
    <t>35(2)</t>
  </si>
  <si>
    <t>12E</t>
  </si>
  <si>
    <t>16(2)</t>
  </si>
  <si>
    <t>16(3)</t>
  </si>
  <si>
    <t>16(4)</t>
  </si>
  <si>
    <t>37(2)</t>
  </si>
  <si>
    <t>37(4)</t>
  </si>
  <si>
    <t>47(1-5)</t>
  </si>
  <si>
    <t>21J</t>
  </si>
  <si>
    <t>8(1)</t>
  </si>
  <si>
    <t>18(2)</t>
  </si>
  <si>
    <t>20(2)</t>
  </si>
  <si>
    <t>20(9)</t>
  </si>
  <si>
    <t>30(1-4)</t>
  </si>
  <si>
    <t>20A</t>
  </si>
  <si>
    <t>19B</t>
  </si>
  <si>
    <t>15H</t>
  </si>
  <si>
    <t>15G</t>
  </si>
  <si>
    <t>25D</t>
  </si>
  <si>
    <t>25F</t>
  </si>
  <si>
    <t>15I</t>
  </si>
  <si>
    <t>15J</t>
  </si>
  <si>
    <t>15F</t>
  </si>
  <si>
    <t>23I</t>
  </si>
  <si>
    <t>15E</t>
  </si>
  <si>
    <t>26B</t>
  </si>
  <si>
    <t>26C</t>
  </si>
  <si>
    <t>26D</t>
  </si>
  <si>
    <t>26E</t>
  </si>
  <si>
    <t>12(1-3)</t>
  </si>
  <si>
    <t>15(1-2)</t>
  </si>
  <si>
    <t>1G</t>
  </si>
  <si>
    <t>42(1-4)</t>
  </si>
  <si>
    <t>30(1-9)</t>
  </si>
  <si>
    <t>25E</t>
  </si>
  <si>
    <t>41(1)</t>
  </si>
  <si>
    <t>41(3)</t>
  </si>
  <si>
    <t>20C</t>
  </si>
  <si>
    <t>20D</t>
  </si>
  <si>
    <t>21H</t>
  </si>
  <si>
    <t>all</t>
  </si>
  <si>
    <t>6(2)</t>
  </si>
  <si>
    <t>31(1)</t>
  </si>
  <si>
    <t>38(1)</t>
  </si>
  <si>
    <t>42(1)</t>
  </si>
  <si>
    <t>37(1)</t>
  </si>
  <si>
    <t>5(1-2)</t>
  </si>
  <si>
    <t>31(1-9)</t>
  </si>
  <si>
    <t>39(1-2)</t>
  </si>
  <si>
    <t>49(1)</t>
  </si>
  <si>
    <t>34D</t>
  </si>
  <si>
    <t>42(1-3)</t>
  </si>
  <si>
    <t>38(1-6)</t>
  </si>
  <si>
    <t>31(5-6)</t>
  </si>
  <si>
    <t>49(6)</t>
  </si>
  <si>
    <t>35B</t>
  </si>
  <si>
    <t>16(2-6)</t>
  </si>
  <si>
    <t>36E</t>
  </si>
  <si>
    <t>31F</t>
  </si>
  <si>
    <t>36A</t>
  </si>
  <si>
    <t>10I. Complete materials testing for  underlying bedrocks in order to reach factors of safety exceeding minimum international and national criteria</t>
  </si>
  <si>
    <t>8(2)</t>
  </si>
  <si>
    <t>8(3)</t>
  </si>
  <si>
    <t>16(5)</t>
  </si>
  <si>
    <t>16(6)</t>
  </si>
  <si>
    <t>20(3)</t>
  </si>
  <si>
    <t>20(10)</t>
  </si>
  <si>
    <t>20(11)</t>
  </si>
  <si>
    <t>27(1)</t>
  </si>
  <si>
    <t>27(2)</t>
  </si>
  <si>
    <t>27(3)</t>
  </si>
  <si>
    <t>27(4)</t>
  </si>
  <si>
    <t>29(1)</t>
  </si>
  <si>
    <t>29(2)</t>
  </si>
  <si>
    <t>29(4)</t>
  </si>
  <si>
    <t>29(5)</t>
  </si>
  <si>
    <t>30(3)</t>
  </si>
  <si>
    <t>30(4)</t>
  </si>
  <si>
    <t>31(2)</t>
  </si>
  <si>
    <t>31(3)</t>
  </si>
  <si>
    <t>31(4)</t>
  </si>
  <si>
    <t>31(5)</t>
  </si>
  <si>
    <t>31(6)</t>
  </si>
  <si>
    <t>31(7)</t>
  </si>
  <si>
    <t>31(8)</t>
  </si>
  <si>
    <t>31(9)</t>
  </si>
  <si>
    <t>31(10)</t>
  </si>
  <si>
    <t>31(11)</t>
  </si>
  <si>
    <t>31(12)</t>
  </si>
  <si>
    <t>33(1)</t>
  </si>
  <si>
    <t>33(2)</t>
  </si>
  <si>
    <t>33(3)</t>
  </si>
  <si>
    <t>38(2)</t>
  </si>
  <si>
    <t>38(3)</t>
  </si>
  <si>
    <t>38(4)</t>
  </si>
  <si>
    <t>38(5)</t>
  </si>
  <si>
    <t>38(6)</t>
  </si>
  <si>
    <t>38(7)</t>
  </si>
  <si>
    <t>38(8)</t>
  </si>
  <si>
    <t>39(1)</t>
  </si>
  <si>
    <t>39(2)</t>
  </si>
  <si>
    <t>41(2)</t>
  </si>
  <si>
    <t>42(2)</t>
  </si>
  <si>
    <t>42(3)</t>
  </si>
  <si>
    <t>45(1)</t>
  </si>
  <si>
    <t>45(2)</t>
  </si>
  <si>
    <t>45(3)</t>
  </si>
  <si>
    <t>45(4)</t>
  </si>
  <si>
    <t>45(5)</t>
  </si>
  <si>
    <t>45(6)</t>
  </si>
  <si>
    <t>45(7)</t>
  </si>
  <si>
    <t>46(1)</t>
  </si>
  <si>
    <t>46(2)</t>
  </si>
  <si>
    <t>46(3)</t>
  </si>
  <si>
    <t>46(4)</t>
  </si>
  <si>
    <t>46(5)</t>
  </si>
  <si>
    <t>46(6)</t>
  </si>
  <si>
    <t>46(7)</t>
  </si>
  <si>
    <t>46(9)</t>
  </si>
  <si>
    <t>46(10)</t>
  </si>
  <si>
    <t>46(11)</t>
  </si>
  <si>
    <t>46(12)</t>
  </si>
  <si>
    <t>47(2)</t>
  </si>
  <si>
    <t>47(3)</t>
  </si>
  <si>
    <t>47(4)</t>
  </si>
  <si>
    <t>47(5)</t>
  </si>
  <si>
    <t>49(2)</t>
  </si>
  <si>
    <t>49(3)</t>
  </si>
  <si>
    <t>49(4)</t>
  </si>
  <si>
    <t>49(5)</t>
  </si>
  <si>
    <t>50(1)</t>
  </si>
  <si>
    <t>50(2)</t>
  </si>
  <si>
    <t>50(3)</t>
  </si>
  <si>
    <t>Безопасность хвостохранилищ в бассейне реки Дунай</t>
  </si>
  <si>
    <t>Шаблон для оценивания уровня безопасности хвостохранилища с помощью контрольных списков</t>
  </si>
  <si>
    <t>Шаблон представляет собой обновленную версию предыдущего инструмента оценки, разработанного Федеральным ведомством Германии по охране окружающей среды.</t>
  </si>
  <si>
    <t>Матрица оценки для группы 1 и группы 2</t>
  </si>
  <si>
    <t>Ответьте на вопросы («не применимо», «да», «скорее да», «скорее нет» или «нет»), вводя «1» в соответствующую ячейку.</t>
  </si>
  <si>
    <t>Вы можете вводить цифру «1» только в ячейки для ответа, отмеченные белым цветом.</t>
  </si>
  <si>
    <t>Если вы не ответите на вопрос, номер вопроса будет отмечен абрикосовым цветом, а в поле проверки в первом столбце будет отображаться сообщение ОШИБКА.</t>
  </si>
  <si>
    <t>Каталог мероприятий</t>
  </si>
  <si>
    <t>Каждый неположительный ответ («скорее да», «скорее нет» или «нет») вызван определенным несоответствием требованиям безопасности хвостохранилища. Соответствующие меры перечислены в Каталоге мероприятий для выявленных несоответствий. Чтобы выбрать мероприятия, необходимые для повышения уровня безопасности хвостохранилища, отметьте указанные коды мероприятий для каждого вопроса с несоответствиями, нажмите кнопку «Перейти к мероприятиям» и найдите соответствующие мероприятия в Каталоге мероприятий.</t>
  </si>
  <si>
    <t>Данный инструмент был разработан в рамках проекта «Развитие потенциала для повышения безопасности хвостохранилищ в бассейне реки Дунай - Фаза I: страны Северо-Восточного Дуная» (Ссылочный номер: Z6 - 90 213-51 / 79, номер проекта 118221). Проект финансировался Программой консультативной помощи (AAP) Федерального министерства окружающей среды Германии по охране окружающей среды в странах Центральной и Восточной Европы, Кавказа и Центральной Азии, а также в других странах, граничащих с Европейским Союзом. Его курировало Федеральное агентство Германии по охране окружающей среды.</t>
  </si>
  <si>
    <t>Корпоративное управление</t>
  </si>
  <si>
    <t>Применить НДТ 1(1): Корпоративное управление; Система организационного и корпоративного управления; BREF, раздел 5.2.1.a (стр. 490)</t>
  </si>
  <si>
    <t>Применить НДТ 1(2): Корпоративное управление; Система экологического менеджмента (СЭМ); BREF, раздел 5.2.1.b (стр. 490)</t>
  </si>
  <si>
    <t>Характеристика отходов добычи</t>
  </si>
  <si>
    <t>Применить НДТ 2: Характеристика отходов добычи; Предварительная характеристика отходов добычи; BREF, раздел 5.2.2.1 (стр. 492)</t>
  </si>
  <si>
    <t>Применить НДТ 3: Характеристика отходов добычи; Обзор и проверка характеристик отходов добычи; BREF, раздел 5.2.2.1 (стр. 493)</t>
  </si>
  <si>
    <t>Участок с отходами добычи и варианты управления</t>
  </si>
  <si>
    <t>Применить НДТ 4(1): Участок с отходами добычи и варианты управления; Определение мест складирования отходов добычи; BREF, раздел 5.2.2.2.a (стр. 494)</t>
  </si>
  <si>
    <t>Применить НДТ 4(2): Участок с отходами добычи и варианты управления; Определение вариантов обращения с отходами добычи, их транспортировки, переработки и складирования; BREF, раздел 5.2.2.2.b (стр. 494)</t>
  </si>
  <si>
    <t>Оценка экологических рисков и воздействий</t>
  </si>
  <si>
    <t>Применить НДТ 5(1): Оценка экологических рисков и воздействий; Оценка экологических рисков и воздействий; BREF, раздел 5.2.2.3.b (стр. 497)</t>
  </si>
  <si>
    <t>Применить НДТ 5(2): Оценка экологических рисков и воздействий; Идентификация опасностей и элементов риска; BREF, раздел 5.2.2.3.a (стр. 496)</t>
  </si>
  <si>
    <t>Предотвращение образования твердых отходов добычи</t>
  </si>
  <si>
    <t>Применить НДТ 6(1): Предотвращение образования твердых отходов добычи; Предварительная сортировка и выборочная обработка извлечённых материалов, которые в принципе квалифицируются как побочные или конечные продукты; BREF, раздел 5.2.3.1.a (стр. 498)</t>
  </si>
  <si>
    <t>Применить НДТ 6(2): Предотвращение образования твердых отходов добычи; Использование извлечённых материалов, которые в принципе квалифицируются как побочные продукты или продукты для внутренних или внешних целей; BREF, раздел 5.2.3.1.c (стр. 498)</t>
  </si>
  <si>
    <t>Снижение образования неинертных и опасных отходов добычи</t>
  </si>
  <si>
    <t>Применить НДТ 7: Снижение образования неинертных отходов добычи и образования опасных отходов добычи; Сортировка и выборочное обращение с отходами добычи; BREF, раздел 5.2.3.2.b (стр. 499)</t>
  </si>
  <si>
    <t xml:space="preserve">Уменьшение объемов складируемых отходов добычи </t>
  </si>
  <si>
    <t>Применить НДТ 8(1): сокращение объемов складируемых отходов добычи; Подготовка к повторному использованию жидких отходов добычи; BREF, раздел 5.2.3.3.a (стр. 500)</t>
  </si>
  <si>
    <t>Применить НДТ 8(2): Сокращение объемов складируемых отходов добычи; Обессоливание жидких отходов добычи; BREF, раздел 5.2.3.3.b (стр. 500)</t>
  </si>
  <si>
    <t>Применить НДТ 8(3): Сокращение объемов складируемых отходов добычи; Обезвоживание жидких отходов добычи; BREF, раздел 5.2.3.3.c (стр. 500)</t>
  </si>
  <si>
    <t>Утилизация отходов добычи</t>
  </si>
  <si>
    <t>Применить НДТ 10: Утилизация отходов добычи; Повторная переработка отходов добычи; BREF, раздел 5.2.3.4 (стр. 502)</t>
  </si>
  <si>
    <t>Проект закрытия</t>
  </si>
  <si>
    <t>Применить НДТ 11(1): Проект закрытия; Проект концепции закрытия; BREF, раздел 5.3.1.1.1 (стр. 503)</t>
  </si>
  <si>
    <t>Дополнительные инструменты организационного и корпоративного управления</t>
  </si>
  <si>
    <t>Применить НДТ 12(1): Дополнительные инструменты организационного и корпоративного управления; Управление изменениями в проекте, при строительстве и в персонале; BREF, раздел 5.3.1.1.2.b (стр. 505)</t>
  </si>
  <si>
    <t>Применить НДТ 12(2): Дополнительные инструменты организационного и корпоративного управления; Система обеспечения и контроля качества; BREF, раздел 5.3.1.1.2.a (стр. 504)</t>
  </si>
  <si>
    <t>Применить НДТ 12(3): Дополнительные инструменты организационного и корпоративного управления; Процедуры смягчения последствий аварий, включая планирование на случай аварий; BREF, раздел 5.3.1.1.2.d (стр. 505)</t>
  </si>
  <si>
    <t>Применить НДТ 12(4): Дополнительные инструменты организационного и корпоративного управления; Руководство по эксплуатации, надзору и техническому обслуживанию дамб; BREF, раздел 5.3.1.1.2.c (стр. 505)</t>
  </si>
  <si>
    <t>Размещение отходов добычи на поверхности, включая накопители отходов</t>
  </si>
  <si>
    <t>Применить НДТ 13: Размещение отходов добычи на поверхности, включая накопители отходов; Исследование геотехнических свойств подстилающих слоев пород; BREF, раздел 5.3.1.1.3.1 (стр. 506)</t>
  </si>
  <si>
    <t>Выбор строительных материалов для дамбы</t>
  </si>
  <si>
    <t>Применить НДТ 14: Выбор строительных материалов для дамбы; Выбор строительных материалов для дамбы; BREF, раздел 5.3.1.1.3.2 (стр. 506)</t>
  </si>
  <si>
    <t>Методы строительства дамбы/насыпи</t>
  </si>
  <si>
    <t>Применить НДТ 15(1): Методы строительства дамбы/насыпи; Базальная структура; BREF, раздел 5.3.1.1.3.3.1.b (стр. 507)</t>
  </si>
  <si>
    <t>Применить НДТ 15(2): Методы строительства дамбы/насыпи; Метод строительства дамбы для удержания жидкой и твёрдой фракции; BREF, раздел 5.3.1.1.3.3.1.a (стр. 507)</t>
  </si>
  <si>
    <t>Применить НДТ 16(1): Методы строительства дамбы/насыпи; Метод строительства пионерной дамбы для полного удержания твёрдой фракции и дамбы для частичного удержания воды; BREF, раздел 5.3.1.1.3.3.1.a (стр. 508)</t>
  </si>
  <si>
    <t>Применить НДТ 16(2): Методы строительства дамбы/насыпи; Метод возведения намывной дамбы; BREF, раздел 5.3.1.1.3.3.1.b (стр. 509)</t>
  </si>
  <si>
    <t>Применить НДТ 16(3): Методы строительства дамбы/насыпи; Метод возведения дамбы вниз по потоку; BREF, раздел 5.3.1.1.3.3.1.c (стр. 509)</t>
  </si>
  <si>
    <t>Применить НДТ 16(4): Методы строительства дамбы/насыпи; Метод возведения центрированной дамбы; BREF, раздел 5.3.1.1.3.3.1.d (стр. 510)</t>
  </si>
  <si>
    <t>Применить НДТ 16(5): Методы строительства дамбы/насыпи; Композитная система базальной структуры; BREF, раздел 5.3.1.1.3.3.1.e (стр. 511)</t>
  </si>
  <si>
    <t>Применить НДТ 16(6): Методы строительства дамбы/насыпи; Слабопроницаемая естественная базальная структура в грунте; BREF, раздел 5.3.1.1.3.3.1.f (стр. 511)</t>
  </si>
  <si>
    <t>Анализ водного баланса</t>
  </si>
  <si>
    <t>Применить НДТ 18(1): Анализ водного баланса; Анализ водного баланса; BREF, раздел 5.3.1.1.3.4.1.a (стр. 514)</t>
  </si>
  <si>
    <t>Применить НДТ 18(2): Анализ водного баланса; План управления водными потоками; BREF, раздел 5.3.1.1.3.4.1.b (стр. 515)</t>
  </si>
  <si>
    <t>Расчетное наводнение</t>
  </si>
  <si>
    <t>Применить НДТ 19: Расчетное наводнение; Оценка расчётного наводнения; BREF, раздел 5.3.1.1.3.4.2 (стр. 516)</t>
  </si>
  <si>
    <t>Дренажные системы</t>
  </si>
  <si>
    <t>Применить НДТ 21(1): Дренажные системы; Системы дренажа прудов и дамб; BREF, раздел 5.3.1.1.3.5.a (стр. 521)</t>
  </si>
  <si>
    <t>Геотехнический анализ зоны размещения отходов добычи, включая накопители отходов</t>
  </si>
  <si>
    <t>Применить НДТ 22(1): Геотехнический анализ зоны размещения отходов добычи, включая накопители отходов; Геотехнический анализ дамб и прудов-накопителей; BREF, раздел 5.3.1.1.3.6.1.a (стр. 523)</t>
  </si>
  <si>
    <t>Контроль твердых/жидких отходов добычи</t>
  </si>
  <si>
    <t>Применить НДТ 27(1): Контроль твердых/жидких отходов добычи; Механический отсев; BREF, раздел 5.3.2.1.1.a (стр. 530)</t>
  </si>
  <si>
    <t>Применить НДТ 27(2): Контроль твердых/жидких отходов добычи; Гидроциклонирование; BREF, раздел 5.3.2.1.1.b (стр. 531)</t>
  </si>
  <si>
    <t>Применить НДТ 27(3): Контроль твердых/жидких отходов добычи; Сгущение и осветление; BREF, раздел 5.3.2.1.1.c (стр. 531)</t>
  </si>
  <si>
    <t>Применить НДТ 27(4): Контроль твердых/жидких отходов добычи; Обезвоживание с помощью градиента давления или центробежной силы; BREF, раздел 5.3.2.1.1.d (стр. 532)</t>
  </si>
  <si>
    <t>Уплотнение, отверждение и складирование отходов добычи</t>
  </si>
  <si>
    <t>Применить НДТ 29(1): Уплотнение, отверждение и складирование отходов добычи; Наземное складирование твердеющих/пастообразных отходов добычи; BREF, раздел 5.3.2.1.3.a (стр. 534)</t>
  </si>
  <si>
    <t>Применить НДТ 29(2): Уплотнение, отверждение и складирование отходов добычи; Укладка мокрых или обезвоженных хвостов (или укладка сухих хвостов); BREF, раздел 5.3.2.1.3.b (стр. 534)</t>
  </si>
  <si>
    <t>Применить НДТ 29(4): Уплотнение, отверждение и складирование отходов добычи; Илонакопление; BREF, раздел 5.3.2.1.3.d (стр. 535)</t>
  </si>
  <si>
    <t>Применить НДТ 29(5): Уплотнение, отверждение и складирование отходов добычи; Совместное складирование мелких и крупных фракций отходов добычи; BREF, раздел 5.3.2.1.3.e (стр. 536)</t>
  </si>
  <si>
    <t>Предотвращение или минимизация выщелачивания загрязняющих веществ</t>
  </si>
  <si>
    <t>Применить НДТ 30(1): Предотвращение или минимизация выщелачивания загрязняющих веществ; Последовательная рекультивация; BREF, раздел 5.3.2.2.1.c (стр. 537)</t>
  </si>
  <si>
    <t>Применить НДТ 30(2): Предотвращение или минимизация выщелачивания загрязняющих веществ; Временные покрытия; BREF, раздел 5.3.2.2.1.d (стр. 537)</t>
  </si>
  <si>
    <t>Применить НДТ 30(3): Предотвращение или минимизация выщелачивания загрязняющих веществ; Снижение щелочности отходов добычи; BREF, раздел 5.3.2.2.1.a (стр. 536)</t>
  </si>
  <si>
    <t>Применить НДТ 30(4): Предотвращение или минимизация выщелачивания загрязняющих веществ; Уплотнение, отверждение и складирование отходов добычи; BREF, раздел 5.3.2.2.1.b (стр. 537)</t>
  </si>
  <si>
    <t>Предотвращение или минимизация дренажа кислых вод</t>
  </si>
  <si>
    <t>Применить НДТ 31(1): Предотвращение или минимизация дренажа кислых вод; Последовательная рекультивация; BREF, раздел 5.3.2.2.2.g (стр. 538)</t>
  </si>
  <si>
    <t>Применить НДТ 31(2): Предотвращение или минимизация дренажа кислых вод; Непроницаемая естественная базальная структура грунта; BREF, раздел 5.3.2.2.2.e (стр. 538)</t>
  </si>
  <si>
    <t>Применить НДТ 31(4): Предотвращение или минимизация дренажа кислых вод; Временные покрытия; BREF, раздел 5.3.2.2.2.h (стр. 538)</t>
  </si>
  <si>
    <t>Применить НДТ 31(3): Предотвращение или минимизация дренажа кислых вод; Непроницаемая искусственная базальная структура; BREF, раздел 5.3.2.2.2.f (стр. 538)</t>
  </si>
  <si>
    <t>Применить НДТ 31(5): Предотвращение или минимизация дренажа кислых вод; Непроницаемые и слабопроницаемые сухие покрытия; BREF, раздел 5.3.2.2.2.i (стр. 538)</t>
  </si>
  <si>
    <t>Применить НДТ 31(6): Предотвращение или минимизация дренажа кислых вод; Потребляющие кислород сухие покрытия; BREF, раздел 5.3.2.2.2.j (стр. 538)</t>
  </si>
  <si>
    <t>Применить НДТ 31(7): Предотвращение или минимизация дренажа кислых вод; Покрытие слоем воды; BREF, раздел 5.3.2.2.2.k (стр. 538)</t>
  </si>
  <si>
    <t>Применить НДТ 31(8): Предотвращение или минимизация дренажа кислых вод; Мокрые покрытия; BREF, раздел 5.3.2.2.2.l (стр. 538)</t>
  </si>
  <si>
    <t>Применить НДТ 31(9): Предотвращение или минимизация дренажа кислых вод; Система управления дренажом кислых вод; BREF, раздел 5.3.2.2.2.a (стр. 537)</t>
  </si>
  <si>
    <t>Применить НДТ 31(10): Предотвращение или минимизация дренажа кислых вод; Обессеривание; BREF, раздел 5.3.2.2.2.c (стр. 537)</t>
  </si>
  <si>
    <t>Применить НДТ 31(11): Предотвращение или минимизация дренажа кислых вод; Разделение отходов с потенциальным кислотообразованием и отходов, не образующих кислот, путем сортировки и селективной переработки/складирования; BREF, раздел 5.3.2.2.2.b (стр. 537)</t>
  </si>
  <si>
    <t>Применить НДТ 31(12): Предотвращение или минимизация дренажа кислых вод; Смешивание с буферными материалами; BREF, раздел 5.3.2.2.2.d (стр. 538)</t>
  </si>
  <si>
    <t>Снижение концентрации цианидов в прудах-накопителях</t>
  </si>
  <si>
    <t>Применить НДТ 33(1): Снижение концентрации цианидов в прудах-накопителях; Применение мер безопасности при разрушении цианидов; BREF, раздел 5.3.2.3.1.c (стр. 539)</t>
  </si>
  <si>
    <r>
      <t>Применить НДТ 33(2): Снижение концентрации цианидов в прудах-накопителях; Разрушение цианидов с использованием SO</t>
    </r>
    <r>
      <rPr>
        <vertAlign val="subscript"/>
        <sz val="10"/>
        <color theme="1"/>
        <rFont val="Arial"/>
        <family val="2"/>
        <charset val="204"/>
      </rPr>
      <t>2</t>
    </r>
    <r>
      <rPr>
        <sz val="10"/>
        <color theme="1"/>
        <rFont val="Arial"/>
        <family val="2"/>
      </rPr>
      <t>/воздуха; BREF, раздел 5.3.2.3.1.a (стр. 539)</t>
    </r>
  </si>
  <si>
    <t>Применить НДТ 33(3): Снижение концентрации цианидов в прудах-накопителях; Разрушение цианидов перекисью водорода; BREF, раздел 5.3.2.3.1.b (стр. 539)</t>
  </si>
  <si>
    <t>Базальные структуры и физические барьеры</t>
  </si>
  <si>
    <t>Применить НДТ 35(1): Базальные структуры и физические барьеры; Непроницаемая естественная базальная структура грунта; BREF, раздел 5.4.1.1.a (стр. 542)</t>
  </si>
  <si>
    <t>Применить НДТ 35(2): Базальные структуры и физические барьеры; Непроницаемая искусственная базальная конструкция; BREF, раздел 5.4.1.1.b (стр. 542)</t>
  </si>
  <si>
    <t>Применить НДТ 35(3): Базальные структуры и физические барьеры; Противофильтрационные барьеры; BREF, раздел 5.4.1.1.c (стр. 543)</t>
  </si>
  <si>
    <t>Управление водными потоками</t>
  </si>
  <si>
    <t>Применить НДТ 37(2): Управление водными потоками; Отвод воды системами для поверхностного стока; BREF, раздел 5.4.1.2.a (стр. 544)</t>
  </si>
  <si>
    <t>Применить НДТ 37(4): Управление водными потоками; Системы дренажа прудов и дамб; BREF, раздел 5.4.1.2.b (стр. 544)</t>
  </si>
  <si>
    <t xml:space="preserve">Покрытия </t>
  </si>
  <si>
    <t>Применить НДТ 38(1): Покрытия; Последовательная рекультивация; BREF, раздел 5.4.1.3.a (стр. 545)</t>
  </si>
  <si>
    <t>Применить НДТ 38(2): Покрытия; Временные покрытия; BREF, раздел 5.4.1.3.b (стр. 545)</t>
  </si>
  <si>
    <t>Применить НДТ 38(3): Покрытие; Растительные покрытия; BREF, раздел 5.4.1.3.c (стр. 546)</t>
  </si>
  <si>
    <t>Применить НДТ 38(4): Покрытие; Проницаемые сухие покрытия; BREF, раздел 5.4.1.3.d (стр. 546)</t>
  </si>
  <si>
    <t>Применить НДТ 38(5): Покрытие; Непроницаемые и слабопроницаемые сухие покрытия; BREF, раздел 5.4.1.3.e (стр. 547)</t>
  </si>
  <si>
    <t>Применить НДТ 38(6): Покрытие; Потребляющие кислород сухие покрытия; BREF, раздел 5.4.1.3.f (стр. 548)</t>
  </si>
  <si>
    <t>Применить НДТ 38(7): Покрытие; Покрытие слоем воды; BREF, раздел 5.4.1.3.g (стр. 548)</t>
  </si>
  <si>
    <t>Применить НДТ 38(8): Покрытие; Мокрые покрытия; BREF, раздел 5.4.1.3.h (стр. 549)</t>
  </si>
  <si>
    <t>Устранение загрязнения подземных вод и грунтов</t>
  </si>
  <si>
    <t>Применить НДТ 39(1): Устранение загрязнения подземных вод и грунтов; Фито-технологии; BREF, раздел 5.4.1.4.b (стр. 551)</t>
  </si>
  <si>
    <t>Применить НДТ 39(2): Устранение загрязнения подземных вод и грунтов; Проницаемые реактивные барьеры; BREF, раздел 5.4.1.4.a (стр. 550)</t>
  </si>
  <si>
    <t>Мониторинг поступления загрязняющих веществ в грунты и подземные воды</t>
  </si>
  <si>
    <t>Применить НДТ 40: Мониторинг поступления загрязняющих веществ в грунты и подземные воды; Мониторинг поступления загрязняющих веществ в грунты и подземные воды; BREF, раздел 5.4.1.5 (стр. 552)</t>
  </si>
  <si>
    <t>Применить НДТ 41(1): Мониторинг поступления загрязняющих веществ в грунты и подземные воды; Контрольные скважины; BREF, раздел 5.4.1.5.c (стр. 554)</t>
  </si>
  <si>
    <t>Применить НДТ 41(2): Мониторинг поступления загрязняющих веществ в грунты и подземные воды; Системы обнаружения утечек под непроницаемой базальной структурой; BREF, раздел 5.4.1.5.a (стр. 553)</t>
  </si>
  <si>
    <t>Применить НДТ 41(3): Мониторинг поступления загрязняющих веществ в грунты и подземные воды; Системы обнаружения утечек под проницаемыми базальными структурами; BREF, раздел 5.4.1.5.b (стр. 553)</t>
  </si>
  <si>
    <t>Предотвращение или минимизация образования воды в процессе добычи</t>
  </si>
  <si>
    <t>Применить НДТ 42(2): Предотвращение или минимизация образования воды в процессе добычи; Использовать реагенты или химикаты с низким воздействием на окружающую среду; BREF, раздел 5.4.2.1.e (стр. 557)</t>
  </si>
  <si>
    <t>Применить НДТ 42(3): Предотвращение или минимизация образования воды в процессе добычи; Покрытия; BREF, раздел 5.4.2.1.c (стр. 556)</t>
  </si>
  <si>
    <t>Применить НДТ 42(4): Предотвращение или минимизация образования воды в процессе добычи; Повторное использование или переработка избыточной воды при добыче, переработке полезных ископаемых и/или управлении отходами добычи; BREF, раздел 5.4.2.1.a (стр. 555)</t>
  </si>
  <si>
    <t>Применить НДТ 42(1): Предотвращение или минимизация образования воды в процессе добычи; Системы отведения поверхностных вод при эксплуатации; BREF, раздел 5.4.2.1.b (стр. 556)</t>
  </si>
  <si>
    <t>Дренаж воды, образующейся при добыче</t>
  </si>
  <si>
    <t>Применить НДТ 43: Дренаж воды, образующейся при добыче; Сбор и обработка воды, образующейся при добыче; BREF, раздел 5.4.2.2.1 (стр. 557)</t>
  </si>
  <si>
    <t>Применить НДТ 44: Дренаж воды, образующейся при добыче; Сбор образующейся при добыче воды и её обработка за пределами участка добычи; BREF, раздел 5.4.2.2.1 (стр. 558)</t>
  </si>
  <si>
    <t>Удаление взвешенных твердых частиц или взвешенных жидких фракций</t>
  </si>
  <si>
    <t>Применить НДТ 45(2): Удаление взвешенных твердых частиц или взвешенных жидких фракций; Осветление в ёмкостях; BREF, раздел 5.4.2.2.2.b (стр. 559)</t>
  </si>
  <si>
    <t>Применить НДТ 45(1): Удаление взвешенных твердых частиц или взвешенных жидких фракций; Гравитационная сепарация в отстойниках; BREF, раздел 5.4.2.2.2.a (стр. 558)</t>
  </si>
  <si>
    <t>Применить НДТ 45(3): Удаление взвешенных твердых частиц или взвешенных жидких фракций; Коагуляция и флокуляция; BREF, раздел 5.4.2.2.2.c (стр. 559)</t>
  </si>
  <si>
    <t>Применить НДТ 45(4): Удаление взвешенных твердых частиц или взвешенных жидких фракций; Воздушная флотация; BREF, раздел 5.4.2.2.2.d (стр. 560)</t>
  </si>
  <si>
    <t>Применить НДТ 45(6): Удаление взвешенных твердых частиц или взвешенных жидких фракций; Мембранная фильтрация взвешенных частиц; BREF, раздел 5.4.2.2.2.f (стр. 561)</t>
  </si>
  <si>
    <t>Применить НДТ 45(7): Удаление взвешенных твердых частиц или взвешенных жидких фракций; Гидроциклонирование; BREF, раздел 5.4.2.2.2.g (стр. 561)</t>
  </si>
  <si>
    <t>Удаление растворенных веществ; Соосаждение</t>
  </si>
  <si>
    <t>Применить НДТ 46(1): Удаление растворенных веществ; Соосаждение; Адсорбция; BREF, раздел 5.4.2.2.3.i (стр. 568)</t>
  </si>
  <si>
    <t>Применить НДТ 46(2): Удаление растворенных веществ; фильтрация растворенных веществ; нанофильтрация; BREF раздел 5.4.2.2.3.k (стр. 570)</t>
  </si>
  <si>
    <t>Применить НДТ 46(3): Удаление растворенных веществ; фильтрация растворенных веществ; Обратный осмос; BREF, раздел 5.4.2.2.3.l (стр. 570)</t>
  </si>
  <si>
    <t>Применить НДТ 46(4): Удаление растворенных веществ; Ионный обмен; Ионный обмен; BREF, раздел 5.4.2.2.3.j (стр. 569)</t>
  </si>
  <si>
    <t>Применить НДТ 46(5): Удаление растворенных веществ; Системы на основе окисления; Аэрация и активное химическое окисление; BREF, раздел 5.4.2.2.3.a (стр. 562)</t>
  </si>
  <si>
    <t>Применить НДТ 46(6): Удаление растворенных веществ; Системы на основе окисления; Активное аэробное биологическое окисление; BREF, раздел 5.4.2.2.3.b (стр. 562)</t>
  </si>
  <si>
    <t>Применить НДТ 46(7): Удаление растворенных веществ; Системы на основе окисления; Аэробные водно-болотные угодья; BREF, раздел 5.4.2.2.3.c (стр. 563)</t>
  </si>
  <si>
    <t>Применить НДТ 46(9): Удаление растворенных веществ; Системы на основе ощелачивания; Анаэробные водно-болотные угодья; BREF, раздел 5.4.2.2.3.d (стр. 564)</t>
  </si>
  <si>
    <t>Применить НДТ 46(10): Удаление растворенных веществ; Системы на основе ощелачивания; Бескислородные биохимические реакторы; BREF, раздел 5.4.2.2.3.e (стр. 565)</t>
  </si>
  <si>
    <t>Применить НДТ 46(11): Удаление растворенных веществ; Системы на основе ощелачивания; Осаждение гидроксидов и карбонатов; BREF, раздел 5.4.2.2.3.f (стр. 566)</t>
  </si>
  <si>
    <t>Применить НДТ 46(12): Удаление растворенных веществ; Системы на основе ощелачивания; Осаждение сульфидов; BREF, раздел 5.4.2.2.3.g (стр. 567)</t>
  </si>
  <si>
    <t>Нейтрализация воды, образующейся при добыче, перед сбросом: активная обработка</t>
  </si>
  <si>
    <t>Применение НДТ 47(1): Нейтрализация воды, образующейся при добыче, перед сбросом: активная обработка; Активная нейтрализация; BREF, раздел 5.4.2.2.4.a (стр. 571)</t>
  </si>
  <si>
    <t>Применить НДТ 47(2): Нейтрализация воды, образующейся при добыче, перед сбросом: пассивная обработка; Окисляющие дрены и открытые каналы, заполненные известняковым материалом; BREF, раздел 5.4.2.2.4.b (стр. 572)572)</t>
  </si>
  <si>
    <t>Применить НДТ 47(3): Нейтрализация воды, образующейся при добыче, перед сбросом: пассивная обработка; Дренажные канавы, заполненные известняковым материалом без доступа кислорода; BREF, раздел 5.4.2.2.4.c (стр. 573)</t>
  </si>
  <si>
    <t>Применить НДТ 47(4): Нейтрализация воды, образующейся при добыче, перед сбросом: пассивная обработка; Системы последовательной выработки щелочности; BREF, раздел 5.4.2.2.4.d (стр. 574)</t>
  </si>
  <si>
    <t>Применить НДТ 47(5): Нейтрализация воды, образующейся при добыче, перед сбросом: пассивная обработка; Анаэробные водно-болотные угодья; BREF, раздел 5.4.2.2.4.e (стр. 575)</t>
  </si>
  <si>
    <t>Мониторинг сбросов в поверхностные воды</t>
  </si>
  <si>
    <t>Применить НДТ 48: Мониторинг сбросов в поверхностные воды; Мониторинг сбросов в поверхностные воды; BREF, раздел 5.4.2.2.5 (стр. 575)</t>
  </si>
  <si>
    <t>Предотвращение или минимизация пыления с открытых поверхностей отходов добычи</t>
  </si>
  <si>
    <t>Применить НДТ 49(2): Предотвращение или минимизация пыления с открытых поверхностей отходов добычи; Последовательная рекультивация; BREF, раздел 5.4.3.1.d (стр. 577)</t>
  </si>
  <si>
    <t>Применить НДТ 49(3): Предотвращение или минимизация пыления с открытых поверхностей отходов добычи; Распыление воды или растворов на водной основе; BREF, раздел 5.4.3.1.a (стр. 576)</t>
  </si>
  <si>
    <t>Применить НДТ 49(4): Предотвращение или минимизация пыления с открытых поверхностей отходов добычи; Системы защиты от ветра; BREF, раздел 5.4.3.1.b (стр. 577)</t>
  </si>
  <si>
    <t>Применить НДТ 49(5): Предотвращение или минимизация пыления с открытых поверхностей отходов добычи; Временные покрытия; BREF, раздел 5.4.3.1.e (стр. 577)</t>
  </si>
  <si>
    <t>Применить НДТ 49(6): Предотвращение или минимизация пыления с открытых поверхностей отходов добычи; Растительные покрытия; BREF, раздел 5.4.3.1.f (стр. 577)</t>
  </si>
  <si>
    <t>Применить НДТ 50 (1): Предотвращение или минимизация образования пыли при обращении с отходами добычи и их транспортировке; Распыление воды или растворов на водной основе; BREF, раздел 5.4.3.2.c (стр. 578)</t>
  </si>
  <si>
    <t>Применить НДТ 50(2): Предотвращение или минимизация образования пыли при обращении с отходами добычи и их транспортировке; Системы непрерывного действия; BREF, раздел 5.4.3.2.a (стр. 578)</t>
  </si>
  <si>
    <t>Применить НДТ 50(3): Предотвращение или минимизация образования пыли при обращении с отходами добычи и их транспортировке; Организационные методы; BREF, раздел 5.4.3.2.b (стр. 578)</t>
  </si>
  <si>
    <t>Мониторинг выбросов в атмосферу</t>
  </si>
  <si>
    <t>Применить НДТ 52: Мониторинг выбросов в атмосферу; Мониторинг выбросов в атмосферу; BREF, раздел 5.4.3.4 (стр. 580)</t>
  </si>
  <si>
    <t>Неполная проектная документация</t>
  </si>
  <si>
    <t>1B. Обновить проектную документацию, привлекая к этому опытный персонал, имеющий соответствующую лицензию</t>
  </si>
  <si>
    <t>Предписанные мероприятия</t>
  </si>
  <si>
    <t>Проблема, подлежащая решению</t>
  </si>
  <si>
    <t>Приоритет</t>
  </si>
  <si>
    <t>ПРОЕКТИРОВАНИЕ И СТРОИТЕЛЬСТВО</t>
  </si>
  <si>
    <t>1D. Подготовить или доукомплектовать проектную документацию в соответствии с нормативными требованиями</t>
  </si>
  <si>
    <t>1A. Обновить проектную документацию c помощью лицензированной компании</t>
  </si>
  <si>
    <t>1E. Подготовить детальную карту участка хвостохранилища и прилегающей территории</t>
  </si>
  <si>
    <t>1F. Выполнить экспертную оценку планов эксплуатации хвостохранилища и обращения с отходами и представить их на согласование</t>
  </si>
  <si>
    <t>1G. Подтвердить, что стратегия управления рисками основана на анализе технического проекта с учётом экологических требований</t>
  </si>
  <si>
    <t>1I. Изучить предыдущие инциденты на подобных сооружениях, и, в частности, аварии</t>
  </si>
  <si>
    <t>1H. Продемонстрировать, что сооружение включает элементы, снижающие все потенциальные риски.</t>
  </si>
  <si>
    <t>1К. Определить все потенциальные опасности не только в период эксплуатации, но и после закрытия</t>
  </si>
  <si>
    <t>Проект хвостохранилища не прошел обсуждение с местными органами власти и общественностью</t>
  </si>
  <si>
    <t>№</t>
  </si>
  <si>
    <t>2B. Проинформировать местную общественность и общественные организации о сущности проекта хвостохранилища и получить их мнение/согласие</t>
  </si>
  <si>
    <t>2А. Сотрудничать с компетентными органами для предоставления экологической информации затронутому населению</t>
  </si>
  <si>
    <t>2С. Сотрудничать с компетентными органами при вовлечении затронутого насления в процесс выдачи разрешений</t>
  </si>
  <si>
    <t>2D. Сотрудничать с компетентными органами с целью вовлечения затронутого населения в тренинги по реагированию на чрезвычайные ситуации</t>
  </si>
  <si>
    <t>3A. Оценить риск загрязнения подземных вод</t>
  </si>
  <si>
    <t>3B. Оценить риск загрязнения поверхностных вод</t>
  </si>
  <si>
    <t xml:space="preserve">3C. Оценить риск загрязнения почв возле хвостохранилища </t>
  </si>
  <si>
    <t>3D. Оценить риск загрязнения воздуха</t>
  </si>
  <si>
    <t>3E. Изучить технические возможности обустройства защитных экранов и поверхностного покрытия</t>
  </si>
  <si>
    <t>3F. Оценить риск наводнения для хвостохранилища</t>
  </si>
  <si>
    <t>3G. Установить защитные экраны и поверхностные покрытия</t>
  </si>
  <si>
    <t>Не приняты во внимание природные и техногенные риски в сценариях аварий</t>
  </si>
  <si>
    <t>3Н. Проверить, спроектированы ли сливные и другие внутренние конструкции в соответствии с суммарной нагрузкой на сооружение дамбы</t>
  </si>
  <si>
    <t>4A. Провести исследование сценариев возможных аварий и их последствий</t>
  </si>
  <si>
    <t>4B. Оценить возможные местные геологические и климатические риски для хвостохранилища</t>
  </si>
  <si>
    <t>4C. Оценить возможные техногенные риски для хвостохранилища</t>
  </si>
  <si>
    <t>4D. Оценить воздействие хвостохранилища на окружающую среду и здоровье населения</t>
  </si>
  <si>
    <t>4E. Анализ рисков должен включать возможность того, что материалы, а также окружающие условия (включая экстремальные гидрологические или сейсмические явления) могут измениться в течение срока эксплуатации.</t>
  </si>
  <si>
    <t>4F. Подтвердить, что стратегия управления рисками основана на анализе серьезности выявленных рисков</t>
  </si>
  <si>
    <t>4G. Выполнить геохимическую оценку для выявления любых опасных или вредных веществ или возможностей образования кислот</t>
  </si>
  <si>
    <t>4H. Подтвердить, что устойчивость, гидрологические и сейсмологические оценки проекта являются надежными для каждого этапа возведения дамбы</t>
  </si>
  <si>
    <t>Не рассмотрены альтернативные варианты расположения хвостохранилища</t>
  </si>
  <si>
    <t>5A. Рассмотреть альтернативные варианты размещения хвостохранилища и предоставить соответствующие рекомендации</t>
  </si>
  <si>
    <t>При проектировании дамбы и пруда-отстойника не были приняты во внимание местные условия и экстремальные климатические явления</t>
  </si>
  <si>
    <t>6A. Рассчитать водный баланс хвостохранилища</t>
  </si>
  <si>
    <t>6B. (Пере)оценить устойчивость дамбы и пруда-отстойника, принимая во внимание свойства хвостовых материалов, использованных грунтов, соответствующие критерии безопасности и местные условия</t>
  </si>
  <si>
    <t>6C. Изменить конструкцию дамбы и пруда-отстойника</t>
  </si>
  <si>
    <t>6D. Создать дополнительные резервуары для улавливания осадка и паводкового стока</t>
  </si>
  <si>
    <t>6F. Проверить, что конструкция внутренней системы управления дренажем соответствует объемам фильтрации всех этапах складирования отходов</t>
  </si>
  <si>
    <t>В сценариях аварий не принято во внимание влияние соседних хвостохранилищ</t>
  </si>
  <si>
    <t>7A. Оценить влияние соседних хвостохранилищ, других опасных объектов, расположенных возле его площадки, и/или возможные трансграничные воздействия</t>
  </si>
  <si>
    <t>7B. Провести подробное исследование участка, включая историческиесведения о старых подземных выработках, на основе чего будут разработаны соответствующие меры по стабилизации.</t>
  </si>
  <si>
    <t>Не полностью идентифицированы опасные вещества</t>
  </si>
  <si>
    <t>8A. Идентифицировать опасные вещества и смеси, хранящиеся на хвостохранилище</t>
  </si>
  <si>
    <t>8B. Определить основные свойства, необходимые для оценки совместного хранения опасных веществ</t>
  </si>
  <si>
    <t>8C. Разработать или изменить конструкцию хранилища для опасных веществ и смесей</t>
  </si>
  <si>
    <t>Опасные вещества, включая кислые хвостовые материалы, не проходят нейтрализацию перед их складированием или не изолируются</t>
  </si>
  <si>
    <t>9A. Изучить технические возможности нейтрализации (изоляции) опасных веществ перед их складированием на хвостохранилище</t>
  </si>
  <si>
    <t>Свойства твёрдых компонентов и материалов, используемых для строительства хвостохранилища, не были изучены или приняты во внимание</t>
  </si>
  <si>
    <t>10A. Изучить свойства грунтов и пород на участке хвостохранилища и твёрдых материалов, используемых для строительства</t>
  </si>
  <si>
    <t>10B. Оценить устойчивость технических компонентов хвостохранилища, принимая во внимание свойства грунтов и пород на участке и соответствующие критерии безопасности</t>
  </si>
  <si>
    <t>10C. Оценить осуществимость мероприятий по стабилизации/укреплению дамбы</t>
  </si>
  <si>
    <t>10D. Выполнить детальное исследование участка и лабораторное исследования строительных материалов наряду с текущим контролем качества</t>
  </si>
  <si>
    <t>10F. Выполнить геотехническую классификацию хвостовых материалов  для определения физико-механических свойств для краткосрочного и долгосрочного периода</t>
  </si>
  <si>
    <t>10G. Провести оценку возможности долгосрочного геотехнического и геохимического разрушения материалов, размещённых в хранилище или используемых для локализации отходов</t>
  </si>
  <si>
    <t>Неполная проектная документация по трубопроводам</t>
  </si>
  <si>
    <t>11A. Обновить или подготовить документацию по расположению и прокладке трубопроводов</t>
  </si>
  <si>
    <t>12A. Обеспечить на месте проверку соблюдения правил безопасности и коэффициента надежности на стадии строительства</t>
  </si>
  <si>
    <t>12B. Включить процедуру строительства в проектную документацию</t>
  </si>
  <si>
    <t>12C. Изучить возможность изменения конструкции компонентов хвостохранилища, включая дамбу и пруд-отстойник</t>
  </si>
  <si>
    <r>
      <t>12E. </t>
    </r>
    <r>
      <rPr>
        <sz val="10"/>
        <color indexed="8"/>
        <rFont val="Arial"/>
        <family val="2"/>
      </rPr>
      <t>Подготовить хвостохранилище к эксплуатации в соответствии с международными или национальными нормативными требованиями</t>
    </r>
  </si>
  <si>
    <t>Плодородной слой почвы не был снят и не хранится должным образом на площадке</t>
  </si>
  <si>
    <t>13A. Изучить технические возможности удаления плодородного слоя почвы для последующей рекультивации</t>
  </si>
  <si>
    <t>13B. Выделить и оборудовать площадку для хранения снятого плодородного слоя почвы для последующей рекультивации</t>
  </si>
  <si>
    <t>13C. Снять плодородный слой почвы для последующей рекультивации</t>
  </si>
  <si>
    <t>Хвостохранилище не оснащено защитными экранами</t>
  </si>
  <si>
    <t>14A. Изучить технические возможности создания поверхностного покрытия для снижения пыления</t>
  </si>
  <si>
    <t>14B. Изучить технические возможности строительства нижнего защитного экрана для предотвращения миграции загрязнений в подземные воды</t>
  </si>
  <si>
    <t>14C. Создать, если это оправдано, поверхностное покрытие над хвостовыми материалами</t>
  </si>
  <si>
    <t>14D. Создать, если это оправдано, нижний защитный экран в ложе хвостохранилища</t>
  </si>
  <si>
    <t>ЭКСПЛУАТАЦИЯ И УПРАВЛЕНИЕ</t>
  </si>
  <si>
    <t>Руководство по эксплуатации хвостохранилища неполно или регулярно не обновляется</t>
  </si>
  <si>
    <t>15A. Подготовить/обновить руководство по эксплуатации хвостохранилища в соответствии с требованиями</t>
  </si>
  <si>
    <t>15B. Проверить системность руководства по эксплуатации хвостохранилища</t>
  </si>
  <si>
    <t>15C. Выполнить экспертную оценку руководства по эксплуатации хвостохранилища и плана управления отходами, утвердить их</t>
  </si>
  <si>
    <t>15D. Обновить/уточнить руководство по эксплуатации хвостохранилища процедурами, регулирующими операции по дренажу кислых вод</t>
  </si>
  <si>
    <t xml:space="preserve">Слабая система обеспечения качества компании-оператора </t>
  </si>
  <si>
    <t>15E. Выполнить текущий анализ рисков путём инспекции и мониторинга объекта</t>
  </si>
  <si>
    <t>15G. Систематически применять план действий  и процедуры управления для выявления, оценки, контроля, снижения и мониторинга рисков в течение всего жизненного цикла проекта.</t>
  </si>
  <si>
    <t>15H. Регулярно проверять план действий в аварийных ситуациях и план закрытия</t>
  </si>
  <si>
    <t>15I. Ежегодно заказывать/проводить независимый анализ, проверку и отчетность по руководству по эксплуатации</t>
  </si>
  <si>
    <t>15J. Заказать/провести независимый анализ управления рисками и обеспечение качества на предприятии</t>
  </si>
  <si>
    <t>Опасные материалы и вещества не хранятся должным образом</t>
  </si>
  <si>
    <t>16A. Определить меры, предназначенные для изоляции и нейтрализации опасных материалов и веществ</t>
  </si>
  <si>
    <t>16B. Изменить положение участков, используемых для хранения опасных материалов</t>
  </si>
  <si>
    <t>16C. Создать ёмкости для совместного хранения опасных материалов, оборудованные дополнительными изолирующими перегородками</t>
  </si>
  <si>
    <t>17A. Проанализировать технические возможности нейтрализации кислых/щелочных хвостовых материалов</t>
  </si>
  <si>
    <t>17B. Рассмотреть применимость технологий нейтрализации к хвостовым материалам</t>
  </si>
  <si>
    <t>17C. Создать резервуары для хранения щелочей и других нейтрализующих реактивов или увеличить их емкость</t>
  </si>
  <si>
    <t>17D. Установить и ввести в эксплуатацию оборудование для нейтрализации кислых растворов и материалов до помещения их в хвостохранилище с использованием щелочных растворов</t>
  </si>
  <si>
    <t>Средства транспортировки, включая трубопроводы, не соответствуют требованиям безопасности</t>
  </si>
  <si>
    <t>a) испытание проводят водой, испытательное давление превышает максимально допустимое рабочее давление в трубопроводе в 1,3 раза;</t>
  </si>
  <si>
    <t>b) испытание проводят азотом или воздухом, испытательное давление превышает максимально допустимое рабочее давление в трубопроводе в 1,1 раза;</t>
  </si>
  <si>
    <t>18A. Провести испытание специальных частей трубопроводов (тройники, патрубки), включая фитинги, и задокументировать результаты при расчетном давлении и избыточном давлении</t>
  </si>
  <si>
    <t>18B. Измерить толщину стенки в выбранных частях трубопроводов и проверить достаточность ее толщины путем расчета и неразрушающего контроля (например, ультразвуком)</t>
  </si>
  <si>
    <t>18C. Измерить длину трубы относительно возможного термического расширения</t>
  </si>
  <si>
    <t xml:space="preserve">18D. Снабдить трубопроводы внутренним покрытием, стойким к коррозии </t>
  </si>
  <si>
    <t>18E. Установить компенсаторы изменений в трубопроводах, вызванных термическим расширением</t>
  </si>
  <si>
    <t xml:space="preserve">18F. Подготовить планы рациональной маршрутизации для наиболее важных трубопроводов при минимизации количества точек пересечения </t>
  </si>
  <si>
    <t>18G. Проверить правильное расположение некоторых точек опоры и расположение опорных конструкций</t>
  </si>
  <si>
    <t>18H. Произвести ремонт опорных конструкций</t>
  </si>
  <si>
    <t>18I. Создать барьеры и защиту от ударов (бетонные стены, стальные балки, насыпные плотины)</t>
  </si>
  <si>
    <t>18J. Установить трубопроводы над землей с обсадной трубой и улавливающую канаву, в которой утечки воды могут обнаруживаться персоналом или с помощью датчиков</t>
  </si>
  <si>
    <t>18K. Установить трубопровод таким образом, чтобы уровень воды при максимальном наводнении за последние как минимум 100 лет находился ниже нижней кромки трубопровода</t>
  </si>
  <si>
    <t>18L. Регулярно проверять состояние трубопровода и насосов, подтверждать его в письменном виде</t>
  </si>
  <si>
    <t>18M. Проверять системы транспортировки хвостовых материалов, исключая трубопроводы, для гарантирования адекватного уровня безопасности</t>
  </si>
  <si>
    <t>18N. Разработать методы аварийного отключения подачи хвостовых материалов в случае разрыва трубопровода</t>
  </si>
  <si>
    <t>Характеристики дамбы недостаточны для удержания хвостовых материалов</t>
  </si>
  <si>
    <t>19B. Нарастить разделительные насыпные дамбы</t>
  </si>
  <si>
    <t>19C. Укрепить дамбу с помощью цементации или дренажных завес</t>
  </si>
  <si>
    <t>19D. Оценить возможное разрушение дамбы и ее устойчивость</t>
  </si>
  <si>
    <t>19E. Организовать на хвостохранилище дополнительные емкости и пруды для сбора аварийных переполнений</t>
  </si>
  <si>
    <t>19F. Определить места просачивания, фильтрации и протеканий ручейками через дамбу, а также местоположение нестабильности её склона</t>
  </si>
  <si>
    <t>19H. Проверить, чтобы все поверхности насыпи были расположены на склонах, что способствует контролируемому поверхностному стоку.</t>
  </si>
  <si>
    <t>19I. Проверить, чтобы все уязвимые трубопроводы были оборудованы приборами для выявления нежелательных утечек и сбросов</t>
  </si>
  <si>
    <t>Дренажные воды не очищаются и/или не отводятся должным образом</t>
  </si>
  <si>
    <t>20A. Разработать перечень и график мер по очистке дренажных вод</t>
  </si>
  <si>
    <t>20B. Проводить регулярный визуальный осмотр оборудования, расположенного в зонах хранения и обращения, соединенных с системой дренажа</t>
  </si>
  <si>
    <t>20C. Взять пробы дренажных вод  из производственного оборудования перед его выпуском в поверхностные воды и подачей в отстойные пруды</t>
  </si>
  <si>
    <t>20D. Снабдить простыми замками устройства для обезвоживания на водоподпорных сооружениях</t>
  </si>
  <si>
    <t>20E. Установить или модернизировать имеющиеся мощности по очистке дренажных вод</t>
  </si>
  <si>
    <t>20F. Постоянно контролировать потоки дренажных вод с помощью автоматических анализаторов</t>
  </si>
  <si>
    <t>20G. Создать возможность для ограниченного во времени отделения или блокирования отводных каналов в случае аварии</t>
  </si>
  <si>
    <t>Дренажные устройства не соответствуют условиям или требованиям эксплуатации</t>
  </si>
  <si>
    <t>21A. Собрать и проанализировать имеющиеся данные по интенсивности наводнений, если возможно, за последние 100 лет или достаточные для выполнения расчётов с 1% обеспеченностью</t>
  </si>
  <si>
    <t>21B. Разработать технические меры для регулировки уровня воды в пруде-отстойнике в  случае сильных дождей, а также предотвращения пыления сухих хвостовых материалов</t>
  </si>
  <si>
    <t>21C. Установить дополнительное дренажное оборудование</t>
  </si>
  <si>
    <t>21D. Создать пруды-накопители для сбора воды при сильных наводнениях</t>
  </si>
  <si>
    <t>21E. Увеличить емкость прудов-накопителей на случай сильных наводнений.</t>
  </si>
  <si>
    <t>21F. Увеличить пропускную способность дренажного оборудования хвостохранилища</t>
  </si>
  <si>
    <t>21G. Создать или отремонтировать нагорную канаву для снижения стока поверхностных вод в пруд-отстойник</t>
  </si>
  <si>
    <t>21H. Выполнить физико-химический анализ дренажной воды</t>
  </si>
  <si>
    <t>21J. Разработать перечень технических мер по повторному использованию технической воды</t>
  </si>
  <si>
    <t>21K  Отремонтировать/модернизировать существующее дренажное оборудование в соответствии с проектной документацией или новым проектом дренажной системы</t>
  </si>
  <si>
    <t>Не обеспечена должная безопасность хвостохранилища</t>
  </si>
  <si>
    <t>22B. Создать спринклерные системы для тушения пожаров</t>
  </si>
  <si>
    <t>22A. Установить на хвостохранилище средства, препятствующие несанкционированному доступу в него</t>
  </si>
  <si>
    <t>Регламент и/или сеть мониторинга неполны</t>
  </si>
  <si>
    <t xml:space="preserve">23A. Привести план мониторинга в соответствии с проектом и действующими требованиями </t>
  </si>
  <si>
    <t xml:space="preserve">23B. Исключить несоответствия в регламенте мониторинга хвостохранилища </t>
  </si>
  <si>
    <t>23C. Проверить соответствие контрольных точек проектной документации</t>
  </si>
  <si>
    <t>23D. Проанализировать техническое состояние сети мониторинга</t>
  </si>
  <si>
    <t>23E. Выполнить экспертную оценку модификации сети мониторинга</t>
  </si>
  <si>
    <t>23F. Установить на участке хвостохранилища дополнительные скважины и контрольные точки для мониторинга основных параметров (см. Рекомендации по мониторингу хвостохранилища)</t>
  </si>
  <si>
    <t>23G. Осуществить обновление технических средств для точек контроля</t>
  </si>
  <si>
    <t>23H. Регулярно проверять параметры мониторинга (см. Рекомендации по мониторингу хвостохранилища)</t>
  </si>
  <si>
    <t>23I. Регулярно подавать данные мониторинга в местные органы власти и подразделения МЧС</t>
  </si>
  <si>
    <t>24A. Усовершенствовать/пересмотреть ПЛАС с надлежащим учетом данных контроля, ОВОС и эффективности мероприятий</t>
  </si>
  <si>
    <t>24C. Разработать процедуру(ы), недостающие в ПЛАС, в соответствии с действующими требованиями</t>
  </si>
  <si>
    <t>24B. Разработать процедуры для плана действий в аварийной ситуации</t>
  </si>
  <si>
    <t>24D. Установить автоматизированную систему раннего оповещения о критических параметрах</t>
  </si>
  <si>
    <t xml:space="preserve">24E. Интегрировать систему раннего оповещения, установленную на хвостохранилище, в систему аварийного оповещения местных органов власти / МЧС </t>
  </si>
  <si>
    <t xml:space="preserve">24F. Разработать процедуры предупреждения и эвакуации населения в случае угроз, вызванных авариями на хвостохранилище </t>
  </si>
  <si>
    <t>24G. Установить процедуры подготовки отчетов об авариях и чрезвычайных ситуациях</t>
  </si>
  <si>
    <t>24H. Упорядочить процедуру информирования общественности об авариях и чрезвычайных ситуациях</t>
  </si>
  <si>
    <t>24I. Разработать и внедрить меры, ограничивающие доступ к опасным компонентам хвостохранилища</t>
  </si>
  <si>
    <t xml:space="preserve">24J. Указать приоритетные меры для устранения потенциально опасных ситуаций </t>
  </si>
  <si>
    <t>24K. Накопить ресурсы для ликвидации аварийных ситуаций</t>
  </si>
  <si>
    <t>24L. Включить в ПЛАС процедуры по устранению последствий чрезвычайных ситуаций</t>
  </si>
  <si>
    <t>Персонал хвостохранилища не обладает надлежащей квалификацией и навыками</t>
  </si>
  <si>
    <t>25A. Разработать программу подготовки и переподготовки персонала хвостохранилища</t>
  </si>
  <si>
    <t>25B. Регулярно проводить занятия для персонала хвостохранилища с соответствующим их документированием</t>
  </si>
  <si>
    <t>25C. Внедрить двусторонний подход к подготовке персонала: информировать горных инженеров об экологических вопросах и управлении безопасностью, и с другой стороны, давать экологам сведения, необходимые для эксплуатации хвостохранилищ</t>
  </si>
  <si>
    <t>Стратегия предупреждения аварий не разработана</t>
  </si>
  <si>
    <t>26B. Периодически обновлять Политику предотвращения крупных аварий с учетом специфики и особенностей участка хвостохранилища и соответствующих изменений законодательства</t>
  </si>
  <si>
    <t>26C. Периодически обновляйте документ "Система управления безопасностью" с учетом специфики и особенностей участка хвостохранилища и соответствующих изменений законодательства</t>
  </si>
  <si>
    <t>26D. Убедиться, что Политика предотвращения крупных аварий основана на выявленных опасностях крупных аварий и включает в себя функции по предотвращению аварий во время строительства и эксплуатации</t>
  </si>
  <si>
    <t>26E. Применить метод оценки наиболее вероятного (достоверного) режима развития аварии или принцип методологии проектного риска для разработки политики предотвращения крупных аварий</t>
  </si>
  <si>
    <t>Не разработаны и не задокументированы меры безопасности для предотвращения чрезвычайных ситуаций и аварий</t>
  </si>
  <si>
    <t>27A. Разработать предупредительные и защитные меры для чрезвычайных ситуаций во время строительства и эксплуатации</t>
  </si>
  <si>
    <t>27B. Обосновать защитные меры с точки зрения их эффективности</t>
  </si>
  <si>
    <t>Не разработаны и не задокументированы процедуры утверждения, пересмотра и принятия ПЛАС</t>
  </si>
  <si>
    <t>28A. Разработать процедуры утверждения, пересмотра и принятия планов ликвидации аварийных ситуаций</t>
  </si>
  <si>
    <t>28B. Документально фиксировать ущерб, наносимый объектам в случае аварий</t>
  </si>
  <si>
    <t>28C. Вести документацию об ущербе, нанесенном объектам при авариях и чрезвычайных ситуациях</t>
  </si>
  <si>
    <t>28D. Разработать и утвердить процедуру и правила регулярного аудита хвостохранилища</t>
  </si>
  <si>
    <t>28E. Назначить персонал, ответственный за аудит хвостохранилища</t>
  </si>
  <si>
    <t>Планы ликвидации аварийных ситуаций не завершены, не согласованы и не обновляются</t>
  </si>
  <si>
    <t>29B. Регулярно подавать данные контроля в местные подразделения МЧС</t>
  </si>
  <si>
    <t>29A. Разработать/Обновить ПЛАС с должным учетом специфики участка хвостохранилища</t>
  </si>
  <si>
    <t>29C. Обновить ПЛАС, особенно аспекты, относящиеся к сценариям аварйных ситуаций, рискам и потенциально уязвимых областях</t>
  </si>
  <si>
    <t>29D. Выполнить экспертную оценку аварийных ситуаций, имевших место в прошлом</t>
  </si>
  <si>
    <t>29E. Взаимно согласовать внутренний и внешний ПЛАС</t>
  </si>
  <si>
    <t>Недостаточная подготовка к реагированию на чрезвычайные ситуации</t>
  </si>
  <si>
    <t>30A. Разработать план ликвидации чрезвычайных ситуаций</t>
  </si>
  <si>
    <t>30B. Разработать программу обучения и полевых учений для персонала хвостохранилища по реагированию на чрезвычайные ситуации</t>
  </si>
  <si>
    <t>30C. Регулярно проводить занятия и полевые учения для совершенствования готовности персонала хвостохранилища к чрезвычайным ситуациям</t>
  </si>
  <si>
    <t>ЗАКРЫТИЕ И РЕКУЛЬТИВАЦИЯ, ЗАБРОШЕННЫЕ ХВОСТОХРАНИЛИЩА</t>
  </si>
  <si>
    <t>План закрытия хвостохранилища отсутствует или неполный</t>
  </si>
  <si>
    <t>31A. Разработать план действий и контроля для закрытия хвостохранилища</t>
  </si>
  <si>
    <t>31B. Скорректировать план закрытия хвостохранилища в соответствии с действующими нормативными требованиями</t>
  </si>
  <si>
    <t>31C. Разработать план озеленения и восстановления водных источников в процессе закрытия хвостохранилища</t>
  </si>
  <si>
    <t>31D. Оценить технические возможности использования хвостовых материалов в виде вторичного сырья</t>
  </si>
  <si>
    <t>31E. Провести повторную оценку стадий консервации и последующего контроля с использованием коэффициента безопасности, установленного национальными нормами/требованиями</t>
  </si>
  <si>
    <t>31F. Разработать график и правила для завершения инженерно-технических мероприятий по минимизации последствий эксплуатации хвостохранилища</t>
  </si>
  <si>
    <t>31G. Включить процедуры мониторинга в планы закрытия и рекультивации</t>
  </si>
  <si>
    <t>31H. Назначить персонал, ответственный за контроль закрытых и рекультивированных хвостохранилищ</t>
  </si>
  <si>
    <t>Не проверена устойчивость хвостохранилища во время закрытия</t>
  </si>
  <si>
    <t>32A. Провести экспертную оценку устойчивости хвостохранилища в процессе его закрытия</t>
  </si>
  <si>
    <t>32B. Разработать и/или внедрить меры, обеспечивающие устойчивость хвостохранилища в процессе закрытия</t>
  </si>
  <si>
    <t>Не обеспечена долгосрочная устойчивость хвостохранилища после его закрытия</t>
  </si>
  <si>
    <t>33A. Разработать долгосрочную стратегию и план действий по рекультивации участка хвостохранилища</t>
  </si>
  <si>
    <t>Планы по восстановлению плодородия почвы и озеленению отсутствуют или не завершены, см. 32</t>
  </si>
  <si>
    <t>34A. Разработать / пересмотреть план рекультивации хвостохранилища и озеленения.</t>
  </si>
  <si>
    <t>34В. Разработать технические меры по рекультивации хвостохранилища с использованием  пригодных для этого почв</t>
  </si>
  <si>
    <t>34C. Разработать технические меры по фиторекультивации участка хвостохранилища</t>
  </si>
  <si>
    <t>34D. Разработать обоснование экономически целесообразного использования восстановленной территории хвостохранилища (например, поле для гольфа, солнечная электростанция)</t>
  </si>
  <si>
    <t>Не применяются защитные меры по минимизации последствий, вызванных хвостохранилищем</t>
  </si>
  <si>
    <t>35A. Разработать и/или внедрить меры, обеспечивающие устойчивость хвостохранилища после его закрытия</t>
  </si>
  <si>
    <t>35В. Разработать и/или внедрить регламент и сеть мониторинга окружающей среды в течение и после рекультивации хвостохранилища</t>
  </si>
  <si>
    <t>35C. Использовать технологии, которые минимизируют объем и токсичность хвостохранилищ с максимальным извлечением полезных компонентов</t>
  </si>
  <si>
    <t>35D. Использовать биологические методы рекультивации хвостохранилищ, включая фиторекультивацию, живой барьер многолетних деревьев и т. д., если применимо</t>
  </si>
  <si>
    <t>Хвостохранилище является заброшенным и не обслуживается должным образом</t>
  </si>
  <si>
    <t>36A. Назначить компетентную организацию или найти компанию, ответственную за обслуживание и контроль хвостохранилища</t>
  </si>
  <si>
    <t>36B. Проверить документацию заброшенного хвостохранилища</t>
  </si>
  <si>
    <t>36C. Разработать стратегию защиты от чрезвычайных ситуаций для заброшенного хвостохранилища</t>
  </si>
  <si>
    <t>36D. Выполнить процедуры первоначального осмотра заброшенного хвостохранилища и документировать их результаты</t>
  </si>
  <si>
    <t>36E. Разработать процедуры контроля и обслуживания для заброшенного хвостохранилища</t>
  </si>
  <si>
    <t>36G. Разработать стратегию управления рисками, основанную на оценке рисков, исходящих от заброшенного хвостохранилищаё</t>
  </si>
  <si>
    <t>Краткосрочное</t>
  </si>
  <si>
    <t>Среднесрочное</t>
  </si>
  <si>
    <t>Долгосрочное</t>
  </si>
  <si>
    <t>Кратко- и среднесрочное</t>
  </si>
  <si>
    <t>Применить НДТ 37(1): Управление водными потоками; Озеленение и геоморфологическая рекультивация; BREF, раздел 5.4.1.2.d (стр. 544)</t>
  </si>
  <si>
    <t>Применить НДТ 42(1): Предотвращение или минимизация образования воды в процессе добычи; Озеленение и геоморфологическая рекультивация; BREF, раздел 5.4.2.1.d (стр. 556)</t>
  </si>
  <si>
    <t>Применить НДТ 49(1): Предотвращение или минимизация пыления с открытых поверхностей отходов добычи; Озеленение и геоморфологическая рекультивация; BREF, раздел 5.4.3.1.c (стр. 577)</t>
  </si>
  <si>
    <t>Все вопросы (полная проверка)</t>
  </si>
  <si>
    <t>Общая оценка</t>
  </si>
  <si>
    <t>Параметры оценивания</t>
  </si>
  <si>
    <t>Все вопросы</t>
  </si>
  <si>
    <t>да, %</t>
  </si>
  <si>
    <t>скорее да, %</t>
  </si>
  <si>
    <t>скорее нет, %</t>
  </si>
  <si>
    <t>нет, %</t>
  </si>
  <si>
    <t>СТБ, %</t>
  </si>
  <si>
    <t>Достоверность, %</t>
  </si>
  <si>
    <t>Уровень безопасности хвостохранилища</t>
  </si>
  <si>
    <t>не применимо, %</t>
  </si>
  <si>
    <t>Категориальная оценка</t>
  </si>
  <si>
    <t>Категории</t>
  </si>
  <si>
    <t>Сокращения</t>
  </si>
  <si>
    <t>ООР</t>
  </si>
  <si>
    <t>Выявление опасностей и оценка рисков</t>
  </si>
  <si>
    <t>ОВОС-ПЗ</t>
  </si>
  <si>
    <t>ПЛАС</t>
  </si>
  <si>
    <t>ПДР</t>
  </si>
  <si>
    <t>ОКУ</t>
  </si>
  <si>
    <t>ВДХ</t>
  </si>
  <si>
    <t>Возведение дамб и контроль хвостохранилища</t>
  </si>
  <si>
    <t>Организационное и корпоративное управление</t>
  </si>
  <si>
    <t>УВП</t>
  </si>
  <si>
    <t>Транспорт и инфраструктура</t>
  </si>
  <si>
    <t>ТРИ</t>
  </si>
  <si>
    <t>Мониторинг элементов и изменений инфраструктуры</t>
  </si>
  <si>
    <t>МЭИ</t>
  </si>
  <si>
    <t>Мониторинг элементов окружающей среды</t>
  </si>
  <si>
    <t>MОС</t>
  </si>
  <si>
    <t>План закрытия и рекультивации</t>
  </si>
  <si>
    <t>ПЗР</t>
  </si>
  <si>
    <t>Оценка воздействия на окружающую среду и планирование землепользования</t>
  </si>
  <si>
    <t>Проектная документация и выдача разрешений</t>
  </si>
  <si>
    <t>Группа вопросов 2 ("Детальная проверка документации")</t>
  </si>
  <si>
    <t>Группа 2</t>
  </si>
  <si>
    <t>Анализ данных</t>
  </si>
  <si>
    <t>Метки строк</t>
  </si>
  <si>
    <t>Общая сумма</t>
  </si>
  <si>
    <t>КОНТРОЛЬНЫЙ СПИСОК ДЛЯ ХВОСТОХРАНИЛИЩ</t>
  </si>
  <si>
    <t>Сумма из 1</t>
  </si>
  <si>
    <t>Сумма из 2</t>
  </si>
  <si>
    <t>Сумма из 3</t>
  </si>
  <si>
    <t>Сумма из 4</t>
  </si>
  <si>
    <t>Сумма из 5</t>
  </si>
  <si>
    <t>Сумма из 6</t>
  </si>
  <si>
    <t>Сумма из 7</t>
  </si>
  <si>
    <t>Группа вопросов 1 ("Детальная визуальная проверка")</t>
  </si>
  <si>
    <t>Обновите таблицу сверху для уточнения результатов!</t>
  </si>
  <si>
    <t>Группа 1</t>
  </si>
  <si>
    <t>Сокращение</t>
  </si>
  <si>
    <t>Группа вопросов 1 ("Детальная визуальная проверка") с пояснениями</t>
  </si>
  <si>
    <t>Проверка</t>
  </si>
  <si>
    <t>Вопрос</t>
  </si>
  <si>
    <t>Ответ</t>
  </si>
  <si>
    <t>не применимо</t>
  </si>
  <si>
    <t>да</t>
  </si>
  <si>
    <t>скорее да</t>
  </si>
  <si>
    <t>скорее нет</t>
  </si>
  <si>
    <t>нет</t>
  </si>
  <si>
    <t>Вес вопроса</t>
  </si>
  <si>
    <t>Оценивание ответа</t>
  </si>
  <si>
    <t>да =4, скорее да =3, скорее нет =2, нет =1, не применимо =0</t>
  </si>
  <si>
    <t>Балл ответа</t>
  </si>
  <si>
    <t>Максимальный балл</t>
  </si>
  <si>
    <t>Взвешенная оценка</t>
  </si>
  <si>
    <t>Только для применимых вопросов</t>
  </si>
  <si>
    <t>Категория</t>
  </si>
  <si>
    <t>Общая проверка</t>
  </si>
  <si>
    <t>Перейти к мероприятиям</t>
  </si>
  <si>
    <t>Имеется ли несоответ-ствие?</t>
  </si>
  <si>
    <t>См. Каталог мероприятий</t>
  </si>
  <si>
    <t>Рекомендуемые мероприятия</t>
  </si>
  <si>
    <t>См. справочний документ по НТД (BREF, 2019)</t>
  </si>
  <si>
    <t>Оценка воздействия на окружающую среду (ОВОС) и планирование землепользования (ПЗ)</t>
  </si>
  <si>
    <t>обычный = 1, критический = 2</t>
  </si>
  <si>
    <t>МОС</t>
  </si>
  <si>
    <t>Вопросов в категории</t>
  </si>
  <si>
    <t>Отсутствуют ли в зоне воздействия хвостохранилища (ниже по течению или вне защитной зоны хвостохранилища) признаки эрозии почвы, которая может произойти в результате неконтролируемого дренажа? (Если применимо)</t>
  </si>
  <si>
    <t xml:space="preserve">Отсутствуют ли на окружающей территории признаки воздействия хвостохранилища на окружающую среду, которое может привести к проблемам устойчивости дамбы? </t>
  </si>
  <si>
    <t>Имеется ли оборудование, функционирующее в соответствии с проектной документацией для контроля концентрации опасных веществ в технической воде и системы сигнализации при повышении концентрации? (если применимо)</t>
  </si>
  <si>
    <t>Находятся ли в рабочем состоянии расходомеры на впускном трубопроводе, которые показывают отсутствие препятствий на впускных трубах?</t>
  </si>
  <si>
    <t>Находятся ли возвратные насосы и переключатели расхода в полном рабочем состоянии и работают ли они в защищенных насосных камерах?</t>
  </si>
  <si>
    <t>Отсутствуют ли на стыках трубопроводной системы повреждения, протечки или износ?</t>
  </si>
  <si>
    <t>Находится ли в рабочем состоянии система контроля, которая прекращает подачу хвостовых материалов в случае аварийной ситуации на хвостохранилище?</t>
  </si>
  <si>
    <t>Имеются ли на дамбе дренажные сооружения и/или аварийные водосбросы, которые позволяют воде проходить при превышении рабочего уровня хвостохранилища?</t>
  </si>
  <si>
    <t>Имеются ли рабочие сооружения для сбора, контроля и обезвреживания дренажных вод перед сбросом в поверхностные водотоки? (если применимо)</t>
  </si>
  <si>
    <t>Происходит ли удаление/нейтрализация вредных/опасные для водных экосистем веществ до допустимых пределов сбросов перед их размещением в хвостохранилище (если применимо)?</t>
  </si>
  <si>
    <t>Имеются ли сооружения ливневого водоотведения, обслуживаемые в соответствие с проектной документацией?</t>
  </si>
  <si>
    <t>Наблюдается ли хорошее состояние гребня и откосов дамбы хвостохранилища, которые защищены от эрозии?</t>
  </si>
  <si>
    <t>Отсутствуют ли в теле дамбы хвостохранилища признаки сдвижения, разрушения или иной неусточивости?</t>
  </si>
  <si>
    <t>Отсутствуют ли в местах сочленения дамб хвостохранилища признаки движения, разрушения или иной нестабильности?</t>
  </si>
  <si>
    <t>Соответствует ли угол откоса дамбы требованиям по минимальному долговременному коэффициенту устойчивости, установленному в проектной документации?</t>
  </si>
  <si>
    <t>Соответствует ли  угол откоса насыпи требованиям по минимальному кратковременному или динамическому коэффициенту устойчивости, установленному в проектной документации?</t>
  </si>
  <si>
    <t>Ежедневно ли регистрируется общий тоннаж и объем хвостов и воды, сбрасываемых в хвостохранилище?</t>
  </si>
  <si>
    <t>Отсутствуют ли в дамбе хвостохранилища признаки утечек, просачивания или зон активной фильтрации?</t>
  </si>
  <si>
    <t>Находятся ли скважины для проверки уровня и состава подземных вод вокруг хвостохранилища в рабочем состоянии и контролируются ли они в соответствии с проектной документацией?</t>
  </si>
  <si>
    <t>Ежедневно ли регистрируются метеорологические показатели для участка хвостохранилища?</t>
  </si>
  <si>
    <t>Имеются ли доказательства проведения мониторинга, который соответствуют утверждённому руководству по эксплуатации, для регулярного получения показателей загрязнения воды, почвы и воздуха?</t>
  </si>
  <si>
    <t>Имеются ли доказательства готовности оператора хвостохранилища к чрезвычайным ситуациям (наличие и состояние системы сигнализации, оборудования связи, наличие аварийных протоколов на объекте)?</t>
  </si>
  <si>
    <t>Предотвращается ли доступ третьих лиц и животных на территорию хвостохранилища и прилегающих объектов (наличие предупреждающих знаков / заборов / сотрудников службы безопасности и т.п.)?</t>
  </si>
  <si>
    <t>Оборудовано ли хвостохранилище необходимыми средствами пожаротушения (если применимо)?</t>
  </si>
  <si>
    <t>Рекомендации (факторы и параметры, которые нужно принять во внимание при ответе на вопрос)</t>
  </si>
  <si>
    <t>Ссылка на "Руководящие принципы…"</t>
  </si>
  <si>
    <t>стр. 17, пункт 66a</t>
  </si>
  <si>
    <t>стр. 20, пункт 79b(iv)</t>
  </si>
  <si>
    <t>стр. 18, пункт 68</t>
  </si>
  <si>
    <t>стр. 21, пункт 82</t>
  </si>
  <si>
    <t>стр. 20, пункт 79b(viii)</t>
  </si>
  <si>
    <t>стр. 21, пункт 84b</t>
  </si>
  <si>
    <t>стр. 20, пунктs 79b(v,vi)</t>
  </si>
  <si>
    <t>стр. 20, пункт 79b(vi)</t>
  </si>
  <si>
    <t>стр. 20, пункт 80</t>
  </si>
  <si>
    <t>стр. 20, пункт 79b(iii)</t>
  </si>
  <si>
    <t xml:space="preserve">Cambridge et al. (2018), ежедневный мониторинг </t>
  </si>
  <si>
    <t>стр. 20, пункты 79b(v,vi)</t>
  </si>
  <si>
    <t>стр. 20, пункты 79b(i,vii)</t>
  </si>
  <si>
    <t>Режим проверки</t>
  </si>
  <si>
    <t>ежегодно</t>
  </si>
  <si>
    <t>еженедель-но / еже-месячно</t>
  </si>
  <si>
    <t>еже-дневно</t>
  </si>
  <si>
    <t>Возможные причины аварии</t>
  </si>
  <si>
    <t>проблемы конструкции</t>
  </si>
  <si>
    <t>несовершенное обслуживание</t>
  </si>
  <si>
    <t>связанные с охраной окружающей среды</t>
  </si>
  <si>
    <t>доведение до крайности</t>
  </si>
  <si>
    <t>экстремаль-ные погодные условия</t>
  </si>
  <si>
    <t>вследствие чрезвычай-ных ситуаций</t>
  </si>
  <si>
    <t>Этап ПРОЕКТИРОВАНИЕ И СТРОИТЕЛЬСТВО: выдача лицензий</t>
  </si>
  <si>
    <t xml:space="preserve"> Выявление опасностей и оценка рисков</t>
  </si>
  <si>
    <t>Этап ПРОЕКТИРОВАНИЕ И СТРОИТЕЛЬСТВО:строительство</t>
  </si>
  <si>
    <t>Этап ЭКСПЛУАТАЦИЯ И УПРАВЛЕНИЕ: управление</t>
  </si>
  <si>
    <t>Этап ЭКСПЛУАТАЦИЯ И УПРАВЛЕНИЕ: мониторинг</t>
  </si>
  <si>
    <t>Этап ЗАКРЫТИЕ И ОБСЛУЖИВАНИЕ: проведение закрытия</t>
  </si>
  <si>
    <t>Организационное и корпоративное управление (проверки, документирование, отчётность, обеспечение и контроль качества)</t>
  </si>
  <si>
    <t>Организационное и корпоративное управление (проверка сооружений, документирование и отчётность)</t>
  </si>
  <si>
    <t>Этап ЗАКРЫТИЕ И ПОДДЕРЖИВАНИЕ: лицензирование</t>
  </si>
  <si>
    <t>Этап ЗАКРЫТИЕ И ПОДДЕРЖИВАНИЕ: миниторинг и поддерживание</t>
  </si>
  <si>
    <t>Ответ дается исходя из наличия хранилищ для накопления воды из аварийных водосбросов, их облицовки, наполнения, регулирующих устройств.
Ответ «Да»: имеются дополнительные емкости для сбора воды из аварийных водосбросов в удовлетворительном техническом состоянии, либо они не нужны в силу природных условий.
Ответ «Скорее да»: проектом строительства предусмотрены дополнительные резервуары для сбора воды из аварийных водосбросов, обслуживающий персонал подтверждает их наличие и удовлетворительное техническое состояние, но выявлены незначительные отклонения технического состояния резервуаров от технического проекта, которые не будут влиять на безопасность хвостохранилища.
Ответ «Скорее нет»: в проекте предусмотрены дополнительные резервуары для сбора воды из аварийных водосбросов, но обслуживающий персонал не может подтвердить их наличие и удовлетворительное техническое состояние; выявлены отклонения от технического проекта, которые могут привести к развитию аварийной ситуации.
Ответ «Нет»: в проекте предусмотрены дополнительные резервуары для сбора воды с аварийных водосбросов, но они отсутствуют или существующие резервуары находятся в плохом (аварийном) техническом состоянии; или оператор хвостохранилища необоснованно отказывает инспектору в предоставлении информации и / или посещении аварийных хранилищ и водосбросов..</t>
  </si>
  <si>
    <t>Есть ли на поверхности дамбы хвостохранилища покровный слой, уменьшающий/предотвращающий пыление?</t>
  </si>
  <si>
    <t>Ответ «Да»: общий тоннаж и объем сбрасываемых в хвостохранилище хвостов и воды фиксируется на ежедневной регулярной основе и может быть проверен в архиве оператора.
Ответ «Скорее да»: общий тоннаж и объем сбрасываемых в хвостохранилище хвостов и воды фиксируется ежедневно, но за определенные периоды данные отсутствуют в архивах оператора.
Ответ «Скорее нет»: в архивах ежедневно доступны данные только за несколько дней.
Ответ «Нет»: данные по общему тоннажу и объему сбрасываемых хвостов и воды не регистрируются ежедневно или не могут быть проверены в архиве, или оператор хвостохранилища необоснованно отказывает инспектору в доступе к архиву.</t>
  </si>
  <si>
    <t>Ответ даётся на основании наличие экранов на поверхности, их состояния, признаков пыления.
Ответ «Да»: на поверхности хвостохранилища имеется защитное покрытие для уменьшения/предотвращения пыления (в т.ч. естественный растительный покров).
Ответ «Скорее да»: защитное покрытие отсутствует на менее чем четверти площади хвостохранилища.
Ответ «Скорее нет»: защитное покрытие отсутствует на территории от четверти до половины площади хвостохранилища.
Ответ «Нет»: защитное покрытие отсутствует на более чем половине площади хвостохранилища; или оператор хвостохранилища необоснованно отказывает проверяющему в предоставлении информации и/или в осмотре хвостохранилища.</t>
  </si>
  <si>
    <t>Ответ дается на основе визуального осмотра и проверки проектной документации (план испытаний и эксплуатации и протоколы мониторинга) с учетом наличия, количества и состояния скважин на площадке хвостохранилища, соответствия скважин и проектной документации.
Ответ «Да»: расположение, количество и состояние скважин, частота отбора проб полностью соответствуют проектной документации.
Ответ «Скорее да»: расположение и количество скважин полностью соответствуют проектной документации, но их рабочее состояние можно установить только по журналу наблюдений.
Ответ «Скорее нет»: расположение и количество скважин отличаются от проектной документации; их рабочее состояние сложно оценить.
Ответ «Нет»: данные об уровне и составе подземных вод в скважинах на площадке хвостохранилища не собираются; или оператор хвостохранилища необоснованно отказывается предоставить инспектору информацию и / или разрешить посетить хвостохранилище.</t>
  </si>
  <si>
    <t xml:space="preserve">Была ли подготовлена оценка рисков на основе руководства по эксплуатации хвостохранилища? </t>
  </si>
  <si>
    <t>Охватывает ли первоначальная оценка риска всё хвостохранилище и прилегающие (потенциально затронутые) территории?</t>
  </si>
  <si>
    <t>Располагаются ли охранные зоны источников подземных вод за пределами зоны воздействия хвостохранилища, исходя из оценки рисков?</t>
  </si>
  <si>
    <t>Находятся ли населенные пункты за пределами зоны воздействия хвостохранилища, исходя из оценки риска?</t>
  </si>
  <si>
    <t>Учитывает ли ОВОС геохимический характер хвостов?</t>
  </si>
  <si>
    <t>Исключает ли конструкция хвостохранилища загрязнение почвы отходами или технологической водой?</t>
  </si>
  <si>
    <t>Были ли оценены возможные сценарии аварий для всех соответствующих компонентов хвостохранилища?</t>
  </si>
  <si>
    <t>Были ли оценены опасности, связанные с физико-механическими свойствами и поведением хранимого твердого материала (перенос суспензии, явления разжижения)?</t>
  </si>
  <si>
    <t>Учитывалось ли потенциальное трансграничное воздействие при оценке риска на основе сценария аварии?</t>
  </si>
  <si>
    <t>Были ли количественно оценены последствия сценариев крупных аварий?</t>
  </si>
  <si>
    <t>Контролируется ли загрязнение атмосферного воздуха во время строительства и эксплуатации хвостохранилища?</t>
  </si>
  <si>
    <t>Была ли проведена ОВОС лицензированными экспертами?</t>
  </si>
  <si>
    <t>Привлекал ли компетентный орган независимого эксперта к оценке ОВОС?</t>
  </si>
  <si>
    <t>Расположено ли хвостохранилище за пределами территорий, представляющих особую сельскохозяйственную ценность?</t>
  </si>
  <si>
    <t>Отсутствуют ли ниже по течению от хвостохранилища сельскохозяйственные угодья, которые могут быть затронуты?</t>
  </si>
  <si>
    <t>Имеются ли выявленные объекты археологического и культурного наследия, расположенные за пределами зоны воздействия хвостохранилища?</t>
  </si>
  <si>
    <t>Учитывались ли в ОВОС нижележащая инфраструктура и кадастровые границы?</t>
  </si>
  <si>
    <t>Была ли учтена топография участка в ОВОС?</t>
  </si>
  <si>
    <t>Учитывалась ли гидрогеология участка в ОВОС?</t>
  </si>
  <si>
    <t>Рассматривает ли ОВОС конкретные меры по управлению хвостохранилищем во время ураганов?</t>
  </si>
  <si>
    <t>Согласно регулярным отчетам мониторинга подземных вод, не подвержены ли ресурсы подземных вод в районе хвостохранилища химическому или физико-химическому воздействию?</t>
  </si>
  <si>
    <t>Отсутствуют ли признаки химического или физико-химического воздействия хвостохранилища на поверхностные водные объекты согласно регулярным отчетам мониторинга?</t>
  </si>
  <si>
    <t>Находится ли оцененный уровень загрязнения поверхностных и подземных вод ниже нормативных пороговых значений для всего жизненного цикла хвостохранилища?</t>
  </si>
  <si>
    <t>Были ли подготовлены планы действий в чрезвычайных ситуациях до выдачи лицензии на строительство и эксплуатацию хвостохранилища?</t>
  </si>
  <si>
    <t>Были ли планы действий в чрезвычайных ситуациях разработаны и приняты оператором хвостохранилища (внутренние планы) и властями (внешний план) до начала эксплуатации хвостохранилища?</t>
  </si>
  <si>
    <t>Разработан ли и задокументирован ли внутренний план действий в чрезвычайных ситуациях для всех фаз жизненного цикла хвостохранилища?</t>
  </si>
  <si>
    <t>Была ли оценена вероятность актуализации основных сценариев аварий с учетом предложенных предупреждающих действий и их эффективности?</t>
  </si>
  <si>
    <t>Описаны ли в проектной документации соответствующие компетенции персонала, занимающегося планированием, проектированием и строительством?</t>
  </si>
  <si>
    <t>Выполняли ли компетентные органы оценку конструкции хвостохранилища с привлечением сертифицированных независимых экспертов?</t>
  </si>
  <si>
    <t>Учитывалась ли надлежащая оценка риска компетентными органами при оценке разрешения на строительство?</t>
  </si>
  <si>
    <t>Учитывалась ли надлежащая оценка риска компетентными органами при оценке разрешения на эксплуатацию?</t>
  </si>
  <si>
    <t>Содержит ли проектная документация хвостохранилища оценку воздействия на окружающую среду (ОВОС) и была ли она утверждена до выдачи разрешения на строительство хвостохранилища?</t>
  </si>
  <si>
    <t>Содержит ли проектная документация описание материалов хвостохранилища, включая их физические и химические параметры?</t>
  </si>
  <si>
    <t>Был ли разработан подробный план управления отходами для хвостохранилища на этапе проектирования?</t>
  </si>
  <si>
    <t>Были ли план эксплуатации и управления хвостохранилищем (руководство по эксплуатации) и план управления отходами (если он не является частью руководства по эксплуатации) оценены и утверждены до начала эксплуатации?</t>
  </si>
  <si>
    <t>Исключала ли оценка риска опасность затопления хвостохранилища?</t>
  </si>
  <si>
    <t>Учитывалось ли управление ливневой канализацией при проектировании хвостохранилища (если применимо)?</t>
  </si>
  <si>
    <t>Достаточно ли низкая проницаемость грунта под днищем хвостохранилища для предотвращения утечек загрязняющих веществ?</t>
  </si>
  <si>
    <t>Спроектированы ли водосбросы таким образом, чтобы можно было управлять паводками на каждой стадии строительства?</t>
  </si>
  <si>
    <t>Были ли предусмотрены дополнительные резервуары для поступления воды из аварийных водостоков (если применимо)?</t>
  </si>
  <si>
    <t>Учитывались ли местные геологические, гидрологические и климатические условия при разработке режима мониторинга?</t>
  </si>
  <si>
    <t>Доказывают ли протоколы осмотра, что угол наклона насыпи соответствует минимальному долговременному коэффициенту безопасности, установленному в проектной документации?</t>
  </si>
  <si>
    <t>Доказывают ли протоколы осмотра, что фундамент дамбы соответствует требованиям прочности и устойчивости, установленным в проектной документации?</t>
  </si>
  <si>
    <t>Завершена ли процедура строительства согласно проектной документации?</t>
  </si>
  <si>
    <t>Был ли полностью удален слой гумуса перед строительством дамбы и хранится / используется ли он в соответствии с требованиями национального законодательства (если применимо)?</t>
  </si>
  <si>
    <t>Существует ли официальный документ (разрешение регулирующих органов на начало складирования хвостов), подтверждающий, что строительство сооружений внутреннего дренажа хвостохранилища было завершено в соответствии с лицензированной проектной документацией?</t>
  </si>
  <si>
    <t>Имеются ли документы, подтверждающие контролируемое гидравлическое осаждение шлама хвостов в соответствии с Руководством по эксплуатации?</t>
  </si>
  <si>
    <t>Ответ дается на основании обследования зоны воздействия хвостохранилища на предмет эрозии почвы, возникшей из-за возможных дренажных вод.
Ответ «Да»: признаков эрозии почвы в зоне потенциального воздействия хвостохранилища не выявлено.
Ответ «Скорее да»: есть незначительные проявления эрозии почвы в зоне, потенциально затронутой хвостохранилищем. По мере удаления от хвостохранилища эрозия почвы резко уменьшается.
Ответ «Скорее нет»: в зоне потенциального воздействия хвостохранилища наблюдаются очаговые проявления эрозии почвы. По мере удаления от хвостохранилища степень эрозии несколько снижается.
Ответ «Нет»: выявлена широко распространённая эрозия почв в зоне действия хвостохранилища. По мере удаления от хвостохранилища степень эрозии практически не меняется; или оператор хвостохранилища необоснованно отказывает инспектору в посещении участков, потенциально подверженных эрозии.</t>
  </si>
  <si>
    <t>Ответ даётся на основании сопоставления элементов хвостохранилища на местности по результатам визуальной проверки и визуальной проверки проектной документации.
Ответ «Да»: отклонения от проектных планов и карт не выявлены.
Ответ «Скорее да»: имеются незначительные отклонения от проектных планов и карт, изменения, в основном, внесены в документацию.
Ответ «Скорее нет»: имеются значительные отклонения от проектных планов и карт, частично отраженные в документации.
Ответ «Нет»: существенные отклонения от проектных планов и карт, несоответствие положения большинства элементов хвостохранилища проекту, изменения в документации в основном отсутствуют; оператор хвостохранилища безосновательно отказывается предоставлять требуемую информацию проверяющим.</t>
  </si>
  <si>
    <t>Ответ дается на основании визуального осмотра и проверки проектной документации с учетом наличия и состояния средств для контроля концентрации опасных веществ в технологической воде перед сбросом в хвостохранилище.
Ответ «Да»: средства контроля функционируют в соответствии с проектным планом испытаний и эксплуатации, оборудование находится в технически исправном состоянии.
Ответ «Скорее да»: средства для обнаружения и контроля части опасных веществ имеются и функционируют.
Ответ «Скорее нет»: средства для контроля части опасных веществ, обнаружения и сигнализации имеются, но их работоспособность не может быть подтверждена в ходе проверки.
Ответ «Нет»: объекты отсутствуют или не работают, либо оператор необоснованно отказывает в доступе для проверки их работоспособности.</t>
  </si>
  <si>
    <t>Ответ даётся на основании изучения климатических особенностей расположения участка хвостохранилища в проектной документации; близости водотоков и водоемов, долин; рельефа
Ответ «Да»:неблагоприятные климатические факторы отсутствуют.
Ответ «Скорее да»: неблагоприятные климатические факторы единичные, проявляются очень редко, их интенсивность невысокая.
Ответ «Скорее нет»:неблагоприятные климатические факторы комплексные, проявляются редко, имеют высокую интенсивность, могут способство-вать развитию аварийной ситуации.
Ответ «Нет»:неблагоприятные климатические фа-торы характерны для данного района, их одиночное или совместное проявление может привести к возникновению аварийной ситуации; или же оператор хвостохранилища безосновательно отказывается предоставлять требуемую информацию проверяющим.</t>
  </si>
  <si>
    <t>Ответ дается на основании визуального осмотра и с учетом состояния стыков трубопроводов.
Ответ «Да»: все стыки трубопроводов без повреждений, протечек и повреждений.
Ответ «Скорее да»: стыки трубопроводов в большинстве своем не имеют повреждений, в некоторых местах выявлены лишь незначительные утечки.
Ответ «Скорее нет»: стыки трубопроводов имеют небольшие повреждения или коррозию, в некоторых точках могут быть обнаружены утечки средней интенсивности.
Ответ «Нет»: стыки трубопроводов имеют много повреждений, а в некоторых местах могут быть обнаружены серьезные утечки.</t>
  </si>
  <si>
    <t>Ответ дается на основании визуального осмотра и проверки проектной документации с учетом наличия и состояния оборудования для прекращения подачи отходов в хвостохранилище в случае разрыва трубопровода.
Ответ «Да»: оборудование технически исправное.
Ответ «Скорее да»: проект включает оборудование для аварийного отключения подачи хвостовых материалов, обслуживающий персонал подтверждает его наличие и удовлетворительное техническое состояние; отдельные его элементы могут потребовать ремонта или замены.
Ответ «Скорее нет»: в проект включено оборудование для аварийного отключения подачи отходов в хвостохранилище, но персонал не может подтвердить его наличие и удовлетворительное техническое состояние.
Ответ «Нет»: в проекте не предусмотрено оборудование для аварийного отключения подачи отходов в хвостохранилище; такое оборудование технически неисправно или отсутствует; или оператор хвостохранилища необоснованно отказывает инспектору в предоставлении информации и / или посещении участка хвостохранилища.</t>
  </si>
  <si>
    <t>Ответ дается на основании визуальной проверки фактического состояния дренажной системы и ее соответствия документации (инструкция по эксплуатации хвостохранилища, протоколы замеров расхода).
Ответ «Да»: дренажная система функционирует в соответствии с руководством по эксплуатации хвостохранилища и ее работоспособность регулярно проверяется.
Ответ «Скорее да»: есть незначительные отклонения от процедур мониторинга, зафиксированные в руководстве по эксплуатации хвостохранилища, которые не повлияют на безопасность хвостохранилища.
Ответ «Скорее нет»: выявлены отклонения в работе дренажной системы и процедуры мониторинга от руководства по эксплуатации хвостохранилища, которые могут привести к развитию аварийной ситуации.
Ответ «Нет»: дренажная система и процедуры мониторинга имеют большое количество отклонений от руководства по эксплуатации хвостохранилища или не функционируют вовсе; или оператор хвостохранилища необоснованно отказывает инспектору в доступе к проектной документации или осмотру элементов водоотводящей системы.</t>
  </si>
  <si>
    <t>Ответ дается на основе сравнения фактического состояния элементов системы водоотведения и проектной документации (планы испытаний и эксплуатации, протоколы мониторинга и обслуживания).
Ответ «Да»: элементы системы водоотведения находятся в удовлетворительном состоянии и обслуживаются техническим персоналом в соответствии с проектной документацией.
Ответ «Скорее да»: состояние дренажных сооружений допускает возможность поднятия уровня воды до максимального удерживаемого уровня, что, однако, не повлияет на безопасность хвостохранилища.
Ответ «Скорее нет»: состояние дренажных сооружений может привести к повышению уровня воды в хвостохранилище до критического уровня, превышение этого уровня приведет к переливу через дамбу;
Ответ «Нет»: многие элементы водоотведения недоступны для обследования; или было выявлено большое количество элементов дренажной системы в неудовлетворительном, необслуживаемом или заброшенном состоянии; или оператор хвостохранилища необоснованно отказывает инспектору в посещении дамбы.</t>
  </si>
  <si>
    <t>Ответ дается на основании визуального осмотра и проверки проектной документации с учетом наличия и состояния сооружений для сбора, контроля и нейтрализации кислых или щелочных вод.
Ответ «Да»: сооружения функционируют по проекту, оборудование находится в технически исправном состоянии.
Ответ «Скорее да»: есть незначительные отклонения от рабочего состояния сооружений, которые не повлияют на безопасность хвостохранилища.
Ответ «Скорее нет»: выявленные отклонения от рабочего состояния сооружений могут способствовать развитию аварийной ситуации, но сами к ней не приведут.
Ответ «Нет»: система сбора, контроля и нейтрализации кислых вод в проект не входит, но необходима; или система сбора, контроля и нейтрализации кислых / щелочных вод спроектирована, но не работает, или соответствующие сооружения находятся в аварийном состоянии; или оператор хвостохранилища необоснованно отказывается предоставить инспектору информацию и / или возможность проверки хвостохранилища.</t>
  </si>
  <si>
    <t>Ответ дается на основании визуального осмотра и проверки проектной документации с учетом наличия и состояния объектов для сбора и обезвреживания веществ, вредных / опасных для водных экосистем.
Ответ «Да»: опасные для водных экосистем вещества обезврежены в соответствии с проектом, оборудование находится в технически исправном состоянии.
Ответ «Скорее да»: есть незначительные отклонения от рабочего состояния оборудования по обезвреживанию вредных веществ, которые не повлияют на безопасность хвостохранилища.
Ответ «Скорее нет»: выявленные отклонения от рабочего состояния оборудования обезвреживания вредных веществ могут способствовать развитию аварийной ситуации, но не приведут к ней напрямую.
Ответ «Нет»: в проекте нет средств обезвреживания вредных веществ, но это необходимо; или нейтрализация опасных веществ включена в конструкцию, но не работает; или оборудование для нейтрализации находится в аварийном состоянии; или оператор хвостохранилища необоснованно отказывает в предоставлении инспектору информации и / или проверке хвостохранилища.</t>
  </si>
  <si>
    <t>Ответ дается на основании осмотра дамбы с учетом общих условий (растительность, материалы на поверхности); признаки обвалов, неправильный угол наклона, чрезмерная эрозия (выбоины, русла, овраги); просачивание и высачивание воды.
Ответ «Да»: поверхность дамбы и ее откосы в нормальном состоянии, неровностей не видно.
Ответ «Скорее да»: неровные углы склона, небольшие признаки эрозии в виде выбоин, каналов и небольших оврагов, вызванные влиянием атмосферных осадков.
Ответ «Скорее нет»: признаки оползней и / или селей внешних приповерхностных частей склонов однозначно связаны с эффектами атмосферных осадков, чрезмерной эрозией поверхности, повышенным увлажнением поверхности и откосов дамбы.
Ответ «Нет»: явные признаки сползания со склонов на больших площадях, сильная дождевая эрозия (мелкие и большие овраги), чрезмерное увлажнение верхних частей дамбы и склонов (стоячая вода, развитие влаголюбивой растительности), наличие многолетних деревьев с мощной корневой системой, наличие популяции землеройных животных (крот, суслик и др.); или оператор хвостохранилища необоснованно отказывает инспектору в посещении дамбы.</t>
  </si>
  <si>
    <t>Ответ даётся на основании осмотра дамбы и учитывает 
Признаки сдвижения: недостатки выравнивания и прямолинейности гребня дамбы и берм, неравномерность углов наклона; скаты, изломы, 
Признаки разрушения: трещины в теле дамбы и на дорогах, в дренажных каналах и трубопроводах вблизи хвостохранилища, оползни на откосах, провальные и суффозионные явления в теле дамбы, 
Признаки неустойчивости: участки сосредоточенной фильтрации растворов из чаши хвостохранилища (ручьи, родники), участки рассредоточенной фильтрации растворов (запотевание материалов, слагающих дамбу), солевые отложения на откосах.
Ответ «Да»:все перечисленные признаки отсутствуют. 
Ответ «Нет»: на дамбе хвостохранилища проявляется как минимум один из перечисленных признаков или оператор хвостохранилища необоснованно отказывает проверяющему в предоставлении информации и/или в осмотре всех частей дамбы.
Ответы «Скорее да» и «Скорее нет»для данного вопроса не применимы!</t>
  </si>
  <si>
    <t>Ответ даётся на основании визуального осмотра и проектной документации (планы испытаний и эксплуатации и протоколы мониторинга) и учитывает наличие и состояние реперов для контроля оползней и просадок грунта.
Ответ «Да»: положение, количество и состояние реперов для контроля оползней и просадок грунта соответствует проектной документации (планы испытаний и эксплуатации и протоколы мониторинга).
Ответ «Скорее да»: положение и количество реперов для контроля оползней и просадок грунта незначительно отличается от проектной документации, что несущественно снижает качество информации.
Ответ «Скорее нет»: положение и количество реперов для контроля оползней и просадок грунта существенно меньше, чем предусмотрено проектной документацией, что не позволяет получить достоверную информацию.
Ответ «Нет»: контроль оползней и просадок грунта с использованием реперов не проводится; или оператор хвостохранилища необоснованно отказывает проверяющему в предоставлении информации и/или в осмотре территории хвостохранилища.</t>
  </si>
  <si>
    <t>Ответ даётся на основании сопоставления фактического состояния дренажных сооружений ниже дамбы, проектной документации (планы испытаний и эксплуатации и протоколы мониторинга) и учитывает эвакуацию воды из водоотводящего туннеля, дренажной галереи, дренажи и водосбросы по периметру хвостохранилища (если применимо), признаки вымывания/регрессивной эрозии. 
Ответ «Да»: элементы дренажной системы находятся в удовлетворительном состоянии и обслуживаются техническим персоналом, соответствуют проектному положению.
Ответ «Скорее да»: состояние дренажных сооружений допускает возможность подъема уровня воды до максимального подпорного уровня, что не повлияет на безопасность.
Ответ «Скорее нет»: состояние дренажных сооружений может привести к повышению уровня воды в хвостохранилище до критических отметок, превышение которых приведет к переливу через дамбу;
Ответ «Нет»: многие элементы системы водоотвода недоступны для осмотра; или выявлено большое количество элементов системы, которые находятся в неудовлетворительном, необслуженном или заброшенном состоянии; или оператор хвостохранилища необоснованно отказывает проверяющему в посещении хвостохранилища.</t>
  </si>
  <si>
    <t>Ответ дается на основании плана мониторинга хвостохранилища.
Ответ «Да»: все соответствующие метеорологические данные записываются ежедневно, и их можно проверить в архиве оператора.
Ответ «Скорее да»: большинство соответствующих метеорологических данных записываются ежедневно, а другие - еженедельно, это можно проверить в архиве оператора.
Ответ «Скорее нет»: ежедневно записываются только несколько параметров, в архивных данных отсутствуют периоды с архивными данными.
Ответ «Нет»: метеоданные не записываются ежедневно или не могут быть проверены в архиве, или оператор хвостохранилища необоснованно отказывает инспектору в доступе к архиву.</t>
  </si>
  <si>
    <t>Ответ дается на основании проверки проектной документации (план испытаний и эксплуатации, план действий в чрезвычайных ситуациях и соответствующих протоколов противоаварийных учений и обучения персонала) и обследования хвостохранилищ с учетом: 
– наличие аварийного плана,
– наличие и состояние оборудования, способствующего оповещению в аварийных ситуациях,
– соответствие между оборудованием и планом действий в чрезвычайных ситуациях и готовность к реагированию, оборудование связи и система мониторинга.
Ответ «Да»: разработан план действий в чрезвычайных ситуациях, оборудование и средства связи для чрезвычайных ситуаций находятся в технически исправном состоянии.
Ответ «Скорее да»: есть незначительные отклонения от состава и количества оборудования и материалов, предназначенных для аварийного реагирования.
Ответ «Скорее нет»: имеющихся определенных видов оборудования и материалов недостаточно для аварийного реагирования.
Ответ «Нет»: план действий в чрезвычайных ситуациях отсутствует, персонал хвостохранилища не подготовлен к аварийному реагированию, оборудование неполное или технически неисправное; или оператор хвостохранилища необоснованно отказывает инспектору в предоставлении информации и / или в посещении хвостохранилища.</t>
  </si>
  <si>
    <t>Ответ даётся на основании визуального осмотра и проверки проектной документации и учитывает способы ограждения и охраны для предотвращения несанкционированного доступа на территорию хвостохранилища.
Ответ «Да»: система изоляции/охраны хвостохранилища полностью предотвращает несанкционированные доступ на его территорию.
Ответ «Скорее да»: система изоляции/охраны хвостохранилища предотвращает несанкционированные доступ к его наиболее важным элементам и ограничивает объект на большей части периметра.
Ответ «Скорее нет»: система изоляции/охраны хвостохранилища частично ограничивает, но не предотвращает несанкционированные доступ на его территорию.
Ответ «Нет»: система изоляции/охраны хвостохранилища отсутствует; или оператор хвостохранилища необоснованно отказывает проверяющему в предоставлении информации и/или в осмотре хвостохранилища.</t>
  </si>
  <si>
    <t>Были ли оценены сейсмические и геологические опасности для хвостохранилища (например, просадка грунта или тектонические разломы)?</t>
  </si>
  <si>
    <t>Исключала ли экспертная оценка руководства по эксплуатации хвостохранилища или ОВОС вероятность загрязнения почвы (диффузного или переносимого по воздуху) от хвостохранилища или транспортирующих трубопроводов?</t>
  </si>
  <si>
    <t>Рассматривались ли в оценке риска сценарии с учетом геологических опасностей и опасностей, возникающих в результате экстремальных атмосферных условий, на основе предыдущих событий на том же участке?</t>
  </si>
  <si>
    <t>Рассматривались ли при оценке риска сценарии возможных аварий на уже построенных расположенных выше или по соседству строениях и сооружениях?</t>
  </si>
  <si>
    <t>Рассматривались ли при оценке риска сценарии, учитывающие геотехнические условия на уже построенных сооружениях в пределах хвостохранилища?</t>
  </si>
  <si>
    <t>Рассматривались ли при оценке риска сценарии, рассмотривающие случаи, связанные с недостатками конструкции, небрежным техническим обслуживанием и эксплуатацией «до предела»?</t>
  </si>
  <si>
    <t>Были ли разработаны мероприятия по обеспечению безопасности, которые предназначены для предотвращения возможных сценариев аварий, упомянутых в вопросах 13-16?</t>
  </si>
  <si>
    <t>Учитывались ли данные об авариях и происшествиях на аналогичных хвостохранилищах при описании сценариев аварии?</t>
  </si>
  <si>
    <t>Были ли выявлены и количественно оценены потенциально затронутые объекты воздействия (населенные пункты, природоохранные зоны и т. д.) при разработке возможных сценариев аварий?</t>
  </si>
  <si>
    <t>Были ли оценены вероятности сценариев аварий на основе конкретных или типовых данных, а не экспертных оценок?</t>
  </si>
  <si>
    <t>Учитывались ли геологические, гидрогеологические, гидрологические и геофизические условия при проектировании дамбы и пруда-накопителя?</t>
  </si>
  <si>
    <t>Был ли выбран метод возведения дамбы с учетом местных условий (особенно размера зерен хвостов, минералогического состава и плотности пульпы, а также геологических и метеорологических факторов риска)?</t>
  </si>
  <si>
    <t>Находится ли планируемая площадка хвостохранилища вне зон / территорий, подверженных отрицательному влиянию экстремальных атмосферных условий (наводнения, сильные осадки, сильные ветры, экстремальные температуры)?</t>
  </si>
  <si>
    <t>Подтвердил ли процесс выбора участка на этапе проектирования отсутствие какого-либо негативного воздействия действующего хвостохранилища на окружающую среду?</t>
  </si>
  <si>
    <t>Рассматривает ли ОВОС токсическое и экотоксическое воздействие хвостовых материалов на поверхностные воды за пределами территории хвостохранилища?</t>
  </si>
  <si>
    <t>Имеется ли оценка того, как предлагаемые меры безопасности ограничивают потенциальное воздействие / влияние на объекты возможных аварий и насколько они эффективны?</t>
  </si>
  <si>
    <t>Было ли планирование, проектирование и строительство хвостохранилища выполнено лицензированным юридическим или физическим лицом (лицами), сертифицировано в соответствии с национальными законодательными, регулирующими нормами и нормами безопасности, действовавшими в период проектирования?</t>
  </si>
  <si>
    <t>Все ли фазы жизненного цикла хвостохранилища (проектирование, строительство, эксплуатация, закрытие и восстановление) были учтены и должным образом рассмотрены в проектной документации?</t>
  </si>
  <si>
    <t>Были ли компетентные органы потенциально затронутых соседних стран вовлечены в процесс выдачи лицензий и были ли учтены их мнения относительно строительства хвостохранилища? (если применимо)</t>
  </si>
  <si>
    <t>Содержит ли проектная документация хвостохранилища комплексную оценку рисков для всего жизненного цикла хвостохранилища, для которого выдаётся лицензия?</t>
  </si>
  <si>
    <t>Учитывается ли в проектной документации физический характер хвостовых материалов?</t>
  </si>
  <si>
    <t>Подтвержден ли проектной документацией выбор безопасного способа складирования хвостов (геотехнические параметры, запас прочности)?</t>
  </si>
  <si>
    <t>Содержит ли проектная документация хвостохранилища перечень и классификацию токсичных и вредных веществ и опасных отходов, содержащихся в хвостохранилище?</t>
  </si>
  <si>
    <t>Исключают ли конструкция и эксплуатационная практика хвостохранилища неблагоприятные взаимодействия, которые могут происходить между различными компонентами хвостовых материалов или хвостовыми материалами и мембранами / непроницаемыми экранами (если применимо)?</t>
  </si>
  <si>
    <t>Был ли учтен аварийный сброс воды через водосброс(-ы) при проектировании дамбы м пруда-накопителя?</t>
  </si>
  <si>
    <t>Было ли смоделировано разрушение откоса, вызванное фильтрацией, на этапе проектирования на основе физических и механических данных хвостовых материалов?</t>
  </si>
  <si>
    <t>Оборудовано ли хвостохранилище непроницаемыми экранами (например, мембраной или плотным слоем глины с низкой проницаемостью) для предотвращения нежелательной утечки из хвостохранилища? (если применимо)</t>
  </si>
  <si>
    <t>Допускала ли конструкция хвостохранилища раздельное хранение определенных опасных компонентов и вредных веществ в соответствии с действующим законодательством (если применимо)?</t>
  </si>
  <si>
    <t>Соответствуют ли регулярные подтверждающие испытания основных физико-механических свойств материала дамбы запланированным и разработанным применимым критериям безопасности?</t>
  </si>
  <si>
    <t>Предусмотрены ли в проекте хвостохранилища меры, направленные на покрытие его поверхности во время заполнения, чтобы уменьшить образование пыли с хвостовыми материалами (если применимо)?</t>
  </si>
  <si>
    <t>Были ли оценены природные опасности и риски, актуальные для района размещения хвостохранилища, в соответствии с различными вероятными сценариями?</t>
  </si>
  <si>
    <t>Отсутствуют ли на хвостохранилище складированные или временно размещенные вещества с высоким классом опасности (в соответствии с местными нормативами)?</t>
  </si>
  <si>
    <t>Были ли выявлены потенциально затрагиваемые объекты влияния хвостохранилища с помощью моделирования путей миграции (в т.ч. с использованием геоинформационных систем)?</t>
  </si>
  <si>
    <t>Было ли учтено мнение населения, попадающегно в зону потенциального вляиния хвостохранилища, при принятии решений в процессе выдачи разрешений на ОВОС?</t>
  </si>
  <si>
    <t>Учитывалась ли в ОВОС минерализация воды в существующих или планируемых подземных выработках (если применимо)?</t>
  </si>
  <si>
    <t>Учитывает ли ОВОС риски ненадлежащего управления водным балансом?</t>
  </si>
  <si>
    <t>Рассматривает ли ОВОС вопросы закрытия хвостохранилища, связанные с предполагаемым землепользованием после эксплуатации, долгосрочной физической, геотехнической, геохимической и экологической устойчивостью?</t>
  </si>
  <si>
    <t>Были ли разработаны мероприятия по безопасности жизнедеятельности для снижения последствий аварий?</t>
  </si>
  <si>
    <t>Было ли руководство по эксплуатации хвостохранилища  разработано до строительства хвостохранилища и направлено для получения разрешения?</t>
  </si>
  <si>
    <t>Имеется ли картографическая документация, соответствующая для выполнения ОВОС?</t>
  </si>
  <si>
    <t>Учитывались ли параметры хвостовых материалов (содержание воды в пульпе, плотность пульпы, распределение частиц по размерам, пропускная способность) при проектировании пруда-накопителя?</t>
  </si>
  <si>
    <t>Учитывался ли при расчетах безопасности дамбы коэффициент устойчивости, принятый в нормативной документации?</t>
  </si>
  <si>
    <t>Был ли отчет об оценке качества строительства (или идентичный документ) одобрен компетентным органом до начала заполнения хвостовыми материалами?</t>
  </si>
  <si>
    <t>Доказывают ли протоколы инспекции, что эрозия дамбы контролируется, а её показатели находятся в безопасных пределах, которые определены в проектной документации?</t>
  </si>
  <si>
    <t>Нейтрализуются ли токсичные и опасные соединения до требуемого порогового значения перед сбросом хвостовых материалов в хвостохранилище (если применимо)?</t>
  </si>
  <si>
    <t>Возвращаются ли технологическая вода и опасные вещества, используемые для обогащения, обратно на перерабатывающий завод (насколько это технически возможно)?</t>
  </si>
  <si>
    <t>Находятся ли природные водотоки за пределами защитной зоны хвостохранилища или отводятся они за её пределы во время его эксплуатации?</t>
  </si>
  <si>
    <t>Доказывают ли протоколы проверок, что системы рекуперации воды (конструкции слива) способны поддерживать расчетный водный баланс в нормальных условиях эксплуатации на каждом этапе строительства?</t>
  </si>
  <si>
    <t>Описаны ли в руководстве по эксплуатации хвостохранилища процедуры по предотвращению или сокращению кислотного или щелочного дренажа, а также устройства для сбора и очистки образующейся кислой воды (если применимо)?</t>
  </si>
  <si>
    <t>Доказывают ли журналы эксплуатации, что опасные для воды соединения удаляются / нейтрализуются перед их сбросом из хвостохранилища или в хвостохранилище (если применимо)?</t>
  </si>
  <si>
    <t>Доказывают ли журналы эксплуатации мониторинг и эффективную обработку образующихся кислых водных растворов (если применимо)?</t>
  </si>
  <si>
    <t>Имеет ли установка нейтрализации возможность обрабатывать не менее двойного объема кислой воды в соответствии с фактическими потребностями (если применимо)?</t>
  </si>
  <si>
    <t>Предотвращается ли переполнение дамбы в случае сильных осадков или наводнения?</t>
  </si>
  <si>
    <t>Доказывают ли протоколы мониторинга / журналы наблюдений, что дренажные воды из хвостохранилища соответствуют нормативным требованиям к поверхностным водам после их окончательной очистки?</t>
  </si>
  <si>
    <t>Имеются ли в надлежащем рабочем состоянии соответствующие резервуары для сбора загрязненных дренажных вод?</t>
  </si>
  <si>
    <t>Оборудованы ли эти резервуары низкопроницаемыми барьерами для предотвращения утечек (если применимо)?</t>
  </si>
  <si>
    <t>Обеспечивается ли нормальная работа компонентов хвостохранилища при наводнении с вероятностью 1:10, 1:100 и 1:1000?</t>
  </si>
  <si>
    <t>Был ли спроектирован самый нижний участок трубопровода выше потенциального максимального уровня затопления за последние 100 лет (или эквивалентного прогнозируемого уровня затопления 1:100 лет)?</t>
  </si>
  <si>
    <t>Определен ли срок эксплуатации системы подачи хвостов?</t>
  </si>
  <si>
    <t>Доказывают ли журналы эксплуатации, что трубопроводы проверяются на герметичность и устойчивость к долгосрочным механическим, химическим, термическим и биологическим воздействиям?</t>
  </si>
  <si>
    <t>Имеется ли в рабочем состоянии оборудование, которое прекращает подачу хвостовых материалов в случае разрыва трубопровода?</t>
  </si>
  <si>
    <t>Имеется ли запасной трубопровод для транспортировки хвостовых материалов на хвостохранилище в случае аварии (если применимо)?</t>
  </si>
  <si>
    <t>Требуются ли соответствующие компетенции от персонала, занимающегося управлением хвостохранилищем, описанным в руководстве по эксплуатации хвостохранилища?</t>
  </si>
  <si>
    <t>Сертифицирован ли персонал, задействованный в управлении хвостохранилищем, надлежащим образом для выполнения соответствующих задач на хвостохранилище, описанных в руководстве по эксплуатации?</t>
  </si>
  <si>
    <t>Имеется ли программа регулярного обучения персонала?</t>
  </si>
  <si>
    <t>Регулярно ли проводятся тренинги для эксплуатационного персонала хвостохранилища?</t>
  </si>
  <si>
    <t>Проводятся ли регулярные тренинги персонала по утвержденной программе?</t>
  </si>
  <si>
    <t>Проверяет ли эксплуатационный персонал хвостохранилища на регулярной основе надлежащие навыки в утвержденных процедурах безопасной эксплуатации и управления рисками (если применимо)?</t>
  </si>
  <si>
    <t>Регулярно ли эксплуатационный персонал хвостохранилища подтверждает надлежащую квалификацию в области правил и положений, касающихся управления безопасностью и экологическими показателями (если применимо)?</t>
  </si>
  <si>
    <t>Обладает ли эксплуатационный персонал хвостохранилища надлежащими навыками работы с системами и инструментами управления на таких сооружениях (если применимо)?</t>
  </si>
  <si>
    <t>Обладает ли эксплуатационный персонал хвостохранилища надлежащими навыками для оценки оперативной деятельности (если применимо)?</t>
  </si>
  <si>
    <t>Обладает ли эксплуатационный персонал хвостохранилища надлежащими знаниями по вопросам окружающей среды (включая основы гидрологии) и охраны здоровья (если применимо)?</t>
  </si>
  <si>
    <t>Обладает ли эксплуатационный персонал хвостохранилища необходимыми знаниями для управления безопасностью хвостохранилища и состоянием окружающей среды (если применимо)?</t>
  </si>
  <si>
    <t>Обладает ли эксплуатационный персонал хвостохранилища надлежащими знаниями в области аварийного реагирования?</t>
  </si>
  <si>
    <t>Обладает ли персонал, отвечающий за эксплуатацию хвостохранилища, надлежащими знаниями в отношении обмена информацией и представления внутренних отчетов исполнительному руководству (если применимо)?</t>
  </si>
  <si>
    <t>Обладает ли персонал, отвечающий за эксплуатацию хвостохранилища, надлежащими навыками в области коммуникации и отношений с общественностью (если применимо)?</t>
  </si>
  <si>
    <t>Включает ли программа регулярного обучения персонала проверку полученных знаний?</t>
  </si>
  <si>
    <t>Обучен ли обслуживающий персонал хвостохранилища процедурам реагирования на аварии?</t>
  </si>
  <si>
    <t>Участвует ли местное население в тренингах по реагированию на чрезвычайные ситуации?</t>
  </si>
  <si>
    <t>Проходит ли персонал на участке надлежащую подготовку по действиям в чрезвычайных ситуациях и отчётности об инцидентах?</t>
  </si>
  <si>
    <t>Имеются ли карты с указанием местоположения системы подачи хвостов (фактическое состояние и документация предыдущих точек сброса)?</t>
  </si>
  <si>
    <t>Существует ли регулярная (раз в три месяца или ежегодно) процедура проверки руководства по эксплуатации хвостохранилища и плана управления отходами по результатам внутренних или независимых проверок?</t>
  </si>
  <si>
    <t>Утверждены ли обновленные версии руководства по эксплуатации и плана управления отходами, за которыми следует анализ на основе внутренних или независимых проверок, компетентными органами?</t>
  </si>
  <si>
    <t>Содержит ли руководство по эксплуатации хвостохранилища технические процедуры и спецификацию системы подачи и накопления хвостовых материалов с учетом конкретных вопросов безопасности и защиты окружающей среды?</t>
  </si>
  <si>
    <t>Содержит ли утвержденное руководство по эксплуатации хвостохранилища процедуры отчетности о несоответствиях и авариях?</t>
  </si>
  <si>
    <t>Основаны ли какие-либо изменения в руководстве по эксплуатации на хорошо задокументированном анализе функционирования хвостохранилища (если применимо)?</t>
  </si>
  <si>
    <t>Описывает ли руководство по эксплуатации хвостохранилища меры, которые необходимо соблюдать в отношении эксплуатационных параметров (количество сброшенных хвостовых материалов, емкость надводного борта и т. д.) во время значительных сезонных событий?</t>
  </si>
  <si>
    <t>Есть ли в журнале эксплуатации записи об изменении рабочих параметров из-за значительных сезонных событий (если применимо)?</t>
  </si>
  <si>
    <t>Регулярно ли проверяется состояние трубопроводов и насосов в соответствии с правилами эксплуатации и подтверждается ли это письменной документацией?</t>
  </si>
  <si>
    <t>Утверждена ли компетентными органами система мониторинга, предписывающие процедуры и частоту мониторинга для всех критических компонентов хвостохранилища?</t>
  </si>
  <si>
    <t>Соответствуют ли протоколы мониторинга режиму мониторинга?</t>
  </si>
  <si>
    <t>Используются ли данные мониторинга для текущей оценки опасностей и обновления оценки (оценок) риска?</t>
  </si>
  <si>
    <t>Обновляется ли руководство по эксплуатации и техническому обслуживанию по результатам мониторинга?</t>
  </si>
  <si>
    <t>Регулярно ли обновляется режим мониторинга по результатам мониторинга?</t>
  </si>
  <si>
    <t>Предоставляет ли оператор хвостохранилища отчеты по данным мониторинга в местные органы власти?</t>
  </si>
  <si>
    <t>Содержит ли руководство по эксплуатации хвостохранилища внутренний план действий в чрезвычайных ситуациях?</t>
  </si>
  <si>
    <t>Есть ли четкая процедура согласования, утверждения и обновления планов закрытия хвостохранилища?</t>
  </si>
  <si>
    <t>Разработана ли и регулярно ли обновляется для хвостохранилища политика предотвращения крупных аварий и система управления безопасностью (или эквивалентная документация)?</t>
  </si>
  <si>
    <t>Разработаны ли и задокументированы ли процедуры для пересмотра, проверки и принятия планов действий в чрезвычайных ситуациях в случае возникновения аварий или аварийных ситуаций на хвостохранилище или аналогичных сооружениях?</t>
  </si>
  <si>
    <t>Разработаны ли и задокументированы ли процедуры для пересмотра, проверки и принятия планов действий в чрезвычайных ситуациях в случае замены служб экстренного реагирования или их управленческого персонала?</t>
  </si>
  <si>
    <t>Разработаны ли и задокументированы ли процедуры для пересмотра, проверки и принятия планов действий в чрезвычайных ситуациях в случае возникновения новых технических знаний или выявления новых рисков на хвостохранилище?</t>
  </si>
  <si>
    <t>Разработаны ли и задокументированы ли процедуры для пересмотра, проверки и принятия планов действий в чрезвычайных ситуациях в случае эксплуатационных изменений, неправильного управления, выявленных структурных проблем, модификации оборудования или стихийных бедствий, приводящих к угрозе превышения проектных объёмов?</t>
  </si>
  <si>
    <t>Разработаны ли и задокументированы ли процедуры для пересмотра, проверки и принятия планов действий в чрезвычайных ситуациях через регулярные промежутки времени, как это определено в самих планах действий в чрезвычайных ситуациях?</t>
  </si>
  <si>
    <t>Имеется ли сокращенная или электронная версия плана действий в чрезвычайных ситуациях для быстрого доступа в случае возникновения чрезвычайных ситуаций?</t>
  </si>
  <si>
    <t>Оценивает ли план действий в чрезвычайных ситуациях сценарии затопления ниже по течению из-за наводнений, разрушения дамб или условий в верхнем течении, которые могут возникнуть в результате крупных смещений грунта или увеличения паводковых потоков?</t>
  </si>
  <si>
    <t>Содержат ли планы действий в чрезвычайных ситуациях сценарии разрушения дамб типа «домино», связанные с последовательными авариями в каскаде дамб (если применимо)?</t>
  </si>
  <si>
    <t>Установлены ли в документе предмет и цели плана действий в чрезвычайных ситуациях?</t>
  </si>
  <si>
    <t>Содержит ли план действий в чрезвычайных ситуациях контактную информацию и обязанности каждого члена организации по реагированию на чрезвычайные ситуации (цепочка ответственности и полномочий для действий, которые необходимо предпринять)?</t>
  </si>
  <si>
    <t>Содержит ли план действий в чрезвычайных ситуациях оценку сценариев чрезвычайных ситуаций, рисков, воздействия на потенциально затронутые территории, а также процедуры и физические ресурсы для реагирования на них?</t>
  </si>
  <si>
    <t>Устанавливает ли план действий в чрезвычайных ситуациях действия по коммуникациям и процедуры уведомления для эксплуатационного персонала хвостохранилища?</t>
  </si>
  <si>
    <t>Перечислены ли в плане действий в чрезвычайных ситуациях оборудование и ресурсы, необходимые для мероприятий по реагированию на чрезвычайные ситуации, их наличие, расположение и техническое состояние?</t>
  </si>
  <si>
    <t>Содержит ли план действий в чрезвычайных ситуациях процедуры аварийного реагирования для каждого определенного сценария аварийной ситуации?</t>
  </si>
  <si>
    <t>Являются ли приоритетными мероприятия по предупреждению и обеспечению готовности в плане действий в чрезвычайных ситуациях с целью устранения потенциальных чрезвычайных ситуаций?</t>
  </si>
  <si>
    <t>Являются ли приоритетными действия по реагированию в чрезвычайных ситуациях в плане действий в чрезвычайных ситуациях с целью минимизации последствий и исключения возможного обострения ситуации?</t>
  </si>
  <si>
    <t>Содержит ли план действий в чрезвычайных ситуациях процедуры восстановления пострадавших территорий после завершения чрезвычайных ситуаций?</t>
  </si>
  <si>
    <t>Разработан ли внутренний план действий в чрезвычайных ситуациях для конкретного участка и для каждого конкретного сценария, представленного в оценке опасностей и рисков?</t>
  </si>
  <si>
    <t>Содержит ли внутренний план действий в чрезвычайных ситуациях оценку оборудования и строительных материалов, необходимых для устранения опасных выбросов и аварийного ремонта хвостохранилища для каждого сценария?</t>
  </si>
  <si>
    <t>Предусматривает ли внутренний план действий в чрезвычайных ситуациях меры по очистке от любого материала, который может быть сброшен из хвостохранилища?</t>
  </si>
  <si>
    <t>Включены ли планы уведомления ключевого персонала, местных властей, аварийных служб и населения в план действий в чрезвычайных ситуациях и подготовлены ли они для всех типов условий разрушения дамбы?</t>
  </si>
  <si>
    <t>Были ли установлены процедуры для включения внешних аварийных служб во внутренний план действий в чрезвычайных ситуациях?</t>
  </si>
  <si>
    <t>Обеспечивает ли оператор хвостохранилища немедленное оповещение при достижении критических пороговых значений параметров, указанных в руководстве по эксплуатации хвостохранилища?</t>
  </si>
  <si>
    <t>Достаточно ли у оператора хвостохранилища кадров для реагирования на аварийные ситуации и ликвидации их последствий?</t>
  </si>
  <si>
    <t>Оборудована ли система мониторинга автоматизированными станциями мониторинга?</t>
  </si>
  <si>
    <t>Контролируется ли сейсмическая активность на хвостохранилище в случае, если хвостохранилище находится в зоне сейсмичности со средним или высоким риском? (Если применимо)</t>
  </si>
  <si>
    <t>Регулярно ли в соответствии с эксплуатационной документацией проверяются эрозионные явления на дамбе хвостохранилища?</t>
  </si>
  <si>
    <t>Включает ли режим мониторинга наблюдение за геометрическими параметрами насыпи (высота, длина, угол наклона, минимальный уровень гребня насыпи)?</t>
  </si>
  <si>
    <t>Включает ли режим мониторинга наблюдение за параметрами повреждения насыпи (признаки просачивания, осадки, движения поверхности, трещин, эрозии, повреждений животными и т.д.)?</t>
  </si>
  <si>
    <t>Контролируются ли регулярно такие геотехнические изменения, как  разрушение облицовки и геомембран, а также последовательность заполнения хвостохранилища?</t>
  </si>
  <si>
    <t>Контролируется ли процесс наращивания дамбы в соответствии с планом работ и техническими параметрами (распределение частиц по размеру, угол внешнего откоса), зафиксированными в руководстве по эксплуатации?</t>
  </si>
  <si>
    <t>Описывает ли режим мониторинга процедуры, связанные с определением характеристик гидравлического заполнения (объем, распределение частиц по размеру, содержание воды, плотность и т.д.) в точках выпуска хвостовых материалов?</t>
  </si>
  <si>
    <t>Описывает ли режим мониторинга процедуры, связанные с состоянием возвратного насоса и трубопроводной системы?</t>
  </si>
  <si>
    <t>Описывает ли режим мониторинга процедуры, связанные со структурной целостностью системы слива?</t>
  </si>
  <si>
    <t>Позволяет ли система мониторинга в режиме реального времени обнаруживать опасные утечки из трубопроводов?</t>
  </si>
  <si>
    <t>Доказывают ли журналы эксплуатации, что дренажная система работает в соответствии с руководством по эксплуатации хвостохранилища?</t>
  </si>
  <si>
    <t>Описывает ли режим мониторинга процедуры, связанные с контролем содержания пыли в воздухе?</t>
  </si>
  <si>
    <t>Предотвращается / исключается попадание загрязненных грунтовых вод в поверхностные водные объекты через подземный сток?</t>
  </si>
  <si>
    <t>Доказывают ли журналы эксплуатации, что очищенная кислая или загрязненная дренажная вода соответствует разрешенным условиям  (если применимо)?</t>
  </si>
  <si>
    <t>Соблюдаются ли требования техники безопасности при удалении дренажной воды в соответствии с инструкцией по эксплуатации?</t>
  </si>
  <si>
    <t>Описывает ли режим мониторинга процедуры, связанные с качеством возвратной воды?</t>
  </si>
  <si>
    <t>Описывает ли режим мониторинга процедуры, связанные с качеством и количеством фильтрационной или дренажной воды?</t>
  </si>
  <si>
    <t>Описывает ли режим мониторинга процедуры, связанные с качеством воды в нижнем течении поверхностных водных объектов в зоне воздействия хвостохранилища?</t>
  </si>
  <si>
    <t>Описывает ли режим мониторинга процедуры, связанные с мониторингом уровня свободной поверхности подземных вод в дамбе и на пляже?</t>
  </si>
  <si>
    <t>Описывает ли режим мониторинга процедуры, связанные с устойчивостью надводного борта к фильтрации?</t>
  </si>
  <si>
    <t>Описывает ли режим мониторинга процедуры, связанные со скоростью подъема уровня жидкости в отстойнике?</t>
  </si>
  <si>
    <t>Описывает ли режим мониторинга процедуры, связанные с уровнем и составом подземных вод?</t>
  </si>
  <si>
    <t>Включены ли в журналы наблюдений данные о химическом составе дренажных вод?</t>
  </si>
  <si>
    <t>Контролируется ли количественно сброс токсичных и опасных веществ и опасных компонентов, содержащихся в хвостовых материалах?</t>
  </si>
  <si>
    <t>Существует ли план закрытия и рекультивации хвостохранилища, который соответствует требованиям национального законодательства и одобрен компетентными органами?</t>
  </si>
  <si>
    <r>
      <t>Были ли критерии завершения эксплуатации хвостохранилища установлены в соответствии с национальным законодательством или законодательством Евросоюза</t>
    </r>
    <r>
      <rPr>
        <sz val="10"/>
        <rFont val="Arial"/>
        <family val="2"/>
        <charset val="204"/>
      </rPr>
      <t>?</t>
    </r>
  </si>
  <si>
    <t>Планируется ли использование хвостовых материалов для дальнейшей переработки?</t>
  </si>
  <si>
    <t>Разрабатываются ли планы рекультивации земель с целью  землепользования после эксплуатации, обеспечения долгосрочной физической, геотехнической и биологической устойчивости, а также восстановления экосистем (если применимо)?</t>
  </si>
  <si>
    <t>Содержит ли план закрытия оценку рисков, связанных с закрытием хвостохранилища и его рекультивацией?</t>
  </si>
  <si>
    <t>Учитываются ли местные особенности территории (геологические, гидрологические, морфологические) при определении мероприятий по закрытию?</t>
  </si>
  <si>
    <t>Были ли рассмотрены и приняты меры для обеспечения долгосрочной устойчивости физических, геотехнических и биологических параметров площадки после закрытия хвостохранилища?</t>
  </si>
  <si>
    <t>Были ли разработаны и задокументированы меры по восстановлению экологической системы после закрытия хвостохранилища?</t>
  </si>
  <si>
    <t>Имеется ли план рекультивации и озеленения хвостохранилища?</t>
  </si>
  <si>
    <t>Были ли разработаны и задокументированы экономически целесообразные мероприятия для уменьшения последствий долгосрочного воздействия хвостохранилища на окружающую среду?</t>
  </si>
  <si>
    <t>Планируется ли покрытие участка рекультивированного хвостохранилища слоем почвы?</t>
  </si>
  <si>
    <t>Содержат ли планы закрытия и рекультивации хвостохранилища процедуры мониторинга?</t>
  </si>
  <si>
    <t>Соответствуют ли данные, полученные в ходе проверки закрытия хвостохранилища, нормативным параметрам (если применимо)?</t>
  </si>
  <si>
    <t>Проверяются ли параметры физической устойчивости хвостохранилища при закрытии?</t>
  </si>
  <si>
    <t>Проверяются ли параметры химической стабильности хвостохранилища во время закрытия (если применимо)?</t>
  </si>
  <si>
    <t>Реализуется ли план рекультивации хвостохранилища и озеленения (если применимо)?</t>
  </si>
  <si>
    <t>Учитывается ли коэффициент устойчивости, принятый в  применяемых нормативах, во всех расчетах на этапах закрытия и дальнейшего мониторинга?</t>
  </si>
  <si>
    <t>Контролируется ли физическая и механическая устойчивость хвостохранилища после реабилитации (если применимо)?</t>
  </si>
  <si>
    <t>Контролируется ли экологическое состояние окружающих территорий во время и после рекультивации хвостохранилища (если применимо)?</t>
  </si>
  <si>
    <t>Контролируется ли химическая стабильность хвостохранилища после рекультивации (если применимо)?</t>
  </si>
  <si>
    <t>Имеется ли внутренний план проверки хвостохранилища после его закрытия?</t>
  </si>
  <si>
    <t>Имеется ли персонал, ответственный за контроль / мониторинг закрытых / восстановленных хвостохранилищ?</t>
  </si>
  <si>
    <t>Соответствуют ли данные проверки рекультивационных мероприятий на хвостохранилище нормативным параметрам (если применимо)?</t>
  </si>
  <si>
    <t>Согласуются ли тенденции восстановления окружающей среды во время и после рекультивации с ожидаемыми показателями (если применимо)?</t>
  </si>
  <si>
    <t>Имеются ли действующие и находятся ли в хорошем состоянии водоотводящие сооружения (в т.ч. туннели), которые отводят весь естественный поверхностный сток вокруг границ хвостохранилища в периоды сильных дождей или таяния снега?</t>
  </si>
  <si>
    <t>Имеются ли действующие и находятся ли в хорошем состоянии сооружения для аварийного сброса воды в случае переполнения хвостохранилища, отвечающие проектной документации?</t>
  </si>
  <si>
    <t>Соответствуют ли эксплуатационные параметры отстойника (скорость подъема уровня, минимально допустимая ширина пляжа, соотношение площадей пляжа и водной поверхности, ширина надводного борта между поверхностью отстойника и гребнем дамбы) утвержденной проектной документации?</t>
  </si>
  <si>
    <t>Соответствует ли расположение трубопроводной системы и точек выпуска хвостовых материалов разрешенным рабочим процедурам?</t>
  </si>
  <si>
    <t>Ответ дается на основании визуального осмотра и перекрестной проверки рабочих процедур с целью определения правильного положения трубопроводной системы и мест размещения хвостов.
Ответ «Да»: все трубопроводы и точка выпуска хвостовых материалов находятся в положениях согласно рабочему порядку.
Ответ «Скорее да»: есть лишь незначительные отклонения в положении трубопроводов или точек выпуска по сравнению с рабочими процедурами, отклонения, которые не влияют на безопасность хвостохранилища.
Ответ «Скорее нет»: большинство трубопроводов или точек выпуска установлены в иных местах относительно того, как описано в рабочих процедурах, что может вызывать проблемы безопасности при длительной эксплуатации.
Ответ «Нет»: трубопроводы или точки выпуска хвостовых материалов не соответствуют разрешенным рабочим процедурам и могут привести к проблемам безопасной эксплуатации в краткосрочной перспективе.</t>
  </si>
  <si>
    <t>Ответ дается на основании визуального осмотра и с учетом состояния расходомеров входного трубопровода.
Ответ «Да»: расходомеры функционинуют нормально и технически исправны.
Ответ «Скорее да»: расходомеры исправны, имеются небольшие уменьшения относительно номинальных расходов.
Ответ «Скорее нет»: расходомеры исправны, имеются значительные уменьшения относительно номинальных расходов.
Ответ «Нет»: расходомеры технически неисправны, или оператор хвостохранилища необоснованно отказывается предоставить инспектору информацию и / или посетить участок подводящих трубопроводов.</t>
  </si>
  <si>
    <t>Ответ дается на основании проверки системы водоотведения хвостохранилища с учетом фактического состояния водоотводящих каналов:
• Срок эксплуатации, габариты, конструктивные особенности.
• Защита портала граблями / решеткой от коряг.
• Чрезмерное скопление осадка в канале.
• Целостность отделки канала (по возможности).
Ответ «Да»: элементы системы водоотведения находятся в удовлетворительном состоянии, размещены в соответствии с проектной документацией и обслуживаются техническим персоналом.
Ответ «Скорее да»: в сооружениях системы водоотведения имеются небольшие засорения, в основном из рыхлого материала, доступного для очистки, объем отложений не влияет на пропускную способность канала.
Ответ «Скорее нет»: обнаружено небольшое засорение системы водоотведения уплотненными наносами, к которым трудно добраться или очистить; это может способствовать возникновению перелива через дамбу.
Ответ «Нет»: некоторые элементы системы водоотведения недоступны для осмотра; или было обнаружено их большое количество в неудовлетворительном, необслуживаемом или заброшенном состоянии: или оператор хвостохранилища необоснованно отказывает инспектору в посещении дренажных сооружений.</t>
  </si>
  <si>
    <t>Ответ дается на основании проверки аварийного водосброса и учитывает:
- Наличие / работоспособность аварийного водосброса на случай переполнения чаши хвостохранилища.
- Наличие дамбы для отвода поверхностных вод (если применимо):
- Наличие и состояние водоотвода, срок его эксплуатации, габариты, особенности конструкции, приблизительная пропускная способность.
- Следы повреждений, недавнего переполнения, эрозии.
- Решётки, задерживающие плавающий материал (коряги, ветки и т.д).
- Чрезмерное накопление наносов в водоотводящей дамбе.
Ответ «Да»: элементы аварийного водоотведения находятся в удовлетворительном состоянии, соответствуют лицензионной документации и обслуживаются техническим персоналом.
Ответ «Скорее да»: есть небольшие засоры в сооружениях аварийного дренажа, в основном из-за рыхлого материала, доступного для очистки, объем которого не влияет на пропускную способность дренажа.
Ответ «Скорее нет»: выявлено незначительное засорение сооружений аварийного водоотведения уплотненным материалом, трудноудаляемым или труднодоступным для очистки, что может привести к развитию аварийной ситуации.
Ответ «Нет»: многие элементы водоотвода недоступны для обследования; большое количество элементов аварийного дренажа было обнаружено  в плохом состоянии или заброшено, либо оператор хвостохранилища необоснованно отказывает инспектору в посещении дренажных сооружений.</t>
  </si>
  <si>
    <t>Признаки, перечисленные в вопросе 21, необходимо проверять на стыке дамбы с краями долины или на стыке нескольких дамб.
Ответ «Да»: все перечисленные признаки отсутствуют.
Ответ «Нет»: хотя бы один из перечисленных знаков появляется в местах примыкания или сочленения дамб; или оператор хвостохранилища необоснованно отказывает инспектору в предоставлении информации и / или посещении этих частей дамбы.
Ответы «Скорее да» и «Скорее нет» на этот вопрос не применимы!</t>
  </si>
  <si>
    <t>Необходим долговременный коэффициет устойчивости как минимум 1.5. Однако важным параметром наращивания дамбы является поддержание уклона склона дамбы с более высоким коэффициентом устойчивости, чем минимальное значение, определенное в проектной документации.
Ответ дается на основании измерения угла и сравнения с требованиями проектной документации.
Ответ «Да»: угол соответствует требованиям проектной документации.
Ответ «Нет»: угол больше требований проектной документации, что ведет к нестабильности откоса.
Ответы «Скорее да» и «Скорее нет» на этот вопрос не применимы!</t>
  </si>
  <si>
    <t>Необходим краткосрочный коэффициент устойчивости как минимум 1.1–1.3. Однако важным параметром наращивания дамбы является поддержание склона гребня насыпи с более высоким коэффициентом устойчивости, чем минимальное значение, определенное в проектной документации.
Ответ дается на основании измерения угла и сравнения с требованиями проектной документации.
Ответ «Да»: угол соответствует требованиям проектной документации.
Ответ «Нет»: угол превышает требования проектной документации, что приводит к нестабильности уклона гребня.
Ответы «Скорее да» и «Скорее нет» на этот вопрос не применимы!</t>
  </si>
  <si>
    <t>Ответ дается на основе визуального осмотра и проверки проектной документации с учетом скорости подъема уровня, минимально допустимой ширины пляжа, соотношение площадей пляжа и водной поверхности, ширина надводного борта между поверхностью отстойника и гребнем дамбы
Ответ «Да»: параметры отстойника соответствуют всем проектным показателям.
Ответ «Скорее да»: имеются незначительные отклонения фактических параметров отстойника от проектных показателей, которые не повлияют на безопасность
Ответ «Скорее нет»: имеются такие отклонения фактических параметров отстойника от проектных показателей, которые могут способствовать разрушению дамбы или переливу через неё, но сами по себе не приведут к этому.
Ответ «Нет»: фактические параметры отстойника не соответствуют проектным показателям; или оператор хвостохранилища необоснованно отказывает проверяющему в предоставлении информации и/или в осмотре отстойника.</t>
  </si>
  <si>
    <r>
      <t>Ответ даётся на основании визуального осмотра, проверки проектной документации с учетом контрольных процедур осмотра: визуальный осмотр, регулярные наблюдения, подземные наблюдения (колодцы, пьезометры), топографические наблюдения (точки съемки, линии реперов</t>
    </r>
    <r>
      <rPr>
        <sz val="10"/>
        <color theme="1"/>
        <rFont val="Arial"/>
        <family val="2"/>
        <charset val="204"/>
      </rPr>
      <t>, 3D визуализация), инженерно-геологические инструментальные наблюдения (например, с помощью инклинаторов, экстензометров), мониторинг и его результаты (</t>
    </r>
    <r>
      <rPr>
        <sz val="10"/>
        <rFont val="Arial"/>
        <family val="2"/>
      </rPr>
      <t>какие параметры измеряются, где, как часто, кем).
Ответ «Да»: система мониторинга функционирует в соответствии с проектной программой мониторинга.
Ответ «Скорее да»: выявлено незначительное уменьшение количества контрольных точек мониторинга по сравнению с утвержденной программой, что не препятствует получению информации приемлемого качества.
Ответ «Скорее нет»: обнаружено такое уменьшение количества контрольных точек мониторинга, при котором не обеспечивается получение качественной информации о состоянии хвостохранилища.
Ответ «Нет»: система мониторинга находится в неудовлетворительном состоянии или отсутствует; или оператор хвостохранилища необоснованно отказывает проверяющему в предоставлении информации и/или в осмотре хвостохранилища.</t>
    </r>
  </si>
  <si>
    <t>1С. Организовать взаимодействие с компетентными органами при выполнении экспертизы проектной документации</t>
  </si>
  <si>
    <t>6E. Получить официальное подтверждение, что конструкция водосброса позволяет безопасно пропускать воду и содержать хвостохранилище в безопасном состоянии на всех этапах строительства.</t>
  </si>
  <si>
    <t>10E. Провести испытания материалов для строительства дамбы с целью оценки устойчивости, определения параметров дамбы для достижения  коэффициента устойчивости, превышающего минимальные значения согласно международных и национальных требований</t>
  </si>
  <si>
    <t>10H. Получить официальное подтверждение, что соответствующие факторы безопасности и контроля качества строительных материалов для насыпи обвалования обеспечивают взаимосвязь внутренних фильтров.</t>
  </si>
  <si>
    <t>10J. Получить официальное подтверждение, что необходимые защитные зоны устойчивы к риску неконтролируемой фильтрации с учётом также деградации материалов физической или геохимической природы</t>
  </si>
  <si>
    <t xml:space="preserve">12D. Изменить конструкцию дамбы, устраненив несоответствия в проекте </t>
  </si>
  <si>
    <t>15F. Получить официальное подтверждение, что основа оценки риска проекта регулярно пересматривается, проверяется или обновляется</t>
  </si>
  <si>
    <t>19A. Пересмотреть проект для процесса наращивания дамбы, консультируясь с компетентными органами для его одобрения</t>
  </si>
  <si>
    <t>19G. Проверить, что трубопроводы под давлением не проложены на поверхности насыпи.</t>
  </si>
  <si>
    <t>19J. Получить подтверждение, что разделенная на зоны насыпь защищена от неконтролируемой фильтрации и её дестабилизирующего воздействия, а также что риск образования подземных каналов максимально снижен</t>
  </si>
  <si>
    <t>20H. Получить официальное подтверждение того, что сливные и другие внутренние конструкции спроектированы так, чтобы выдерживать общие нагрузки на насыпи, со встроенным резервированием и полным комплектом контрольно-измерительных приборов.</t>
  </si>
  <si>
    <t>21I. Обеспечить подачу дренажной воды обратно в пруд-отстойник, если это обосновано.</t>
  </si>
  <si>
    <t>25D. Получить подтверждение того, что весь персонал, задействованный в эксплуатации, надзоре, техническом обслуживании, обеспечении безопасности, мониторинге и контроле, обладает соответствующими компетенциями</t>
  </si>
  <si>
    <t>25E. Получить подтверждение того, что весь персонал, задействованный в эксплуатации, надзоре, техническом обслуживании, обеспечении безопасности, мониторинге и контроле, письменно уведомлен об своих обязанностях и ответственности</t>
  </si>
  <si>
    <t>25F. Получить подтверждение того, что соответствующий персонал обладает надлежащими полномочиями и прошел необходимую подготовку</t>
  </si>
  <si>
    <t>26A. Разработать Политику предотвращения крупных аварий и систему управления безопасностью для хвостохранилища</t>
  </si>
  <si>
    <t>30D. Саккумулировать ресурсы для ликвидации чрезвычайных ситуаций</t>
  </si>
  <si>
    <t>36F. Проинспектировать основные сооружения заброшенного хвостохранилища</t>
  </si>
  <si>
    <t>Наилучшие доступные техологии управления отходами добывающей промышленности (BREF, 2019)</t>
  </si>
  <si>
    <t>Планирование ликвидации/действий в аварийных/чрезвычайных ситуациях</t>
  </si>
  <si>
    <t>Обучение и тренинги персонала</t>
  </si>
  <si>
    <t>ОТП</t>
  </si>
  <si>
    <t>Расположен ли планируемый участок хвостохранилища за пределами территорий (включая буферные зоны), охраняемых национальными  нормативными природоохранными актами или аналогичными актами Евросоюза?</t>
  </si>
  <si>
    <t>Отсутствуют ли ниже по течению от хвостохранилище охраняемые территории (согласно национальному законодательству или законодательству Евросоюза), которые могут быть затронуты?</t>
  </si>
  <si>
    <t>Имеются ли доказательства чётко контролируемого разделения материалов в теле дамбы, соответствующего требованиям качества, установленным в утвержденной проектной документации?</t>
  </si>
  <si>
    <t>Находятся ли скважины для проверки уровня свободной поверхности подземных вод и порового давления в дамбе в рабочем состоянии и контролируются ли они в соответствии с утвержденной проектной документацией?</t>
  </si>
  <si>
    <t>Контролируется ли сползание/сдвижение откосов и/или проседание грунта в соответствии с утвержденной проектной документацией?</t>
  </si>
  <si>
    <t>Есть ли доказательства того, что дренажная система ниже по течению от дамбы хвостохранилища исправно функционирует, а её мониторинг соответствует утвержденной проектной документации?</t>
  </si>
  <si>
    <t>Соответствует ли фактическое расположение элементов хвостохранилища утвержденной проектной документации?</t>
  </si>
  <si>
    <t>Соответствуют ли элементы  инфраструктуры хвостохранилища (дороги, пруды, трубопроводы, сооружения защитных зон и т. д.) утвержденной проектной документации?</t>
  </si>
  <si>
    <t>Ответ дается на основе сравнения проектной документации (планы и карты элементов хвостохранилища на местности) с результатами визуальной оценки компонентов участка хвостохранилища.
Сооружения защитной зоны - это те функциональные элементы, которые предназначены для предотвращения распространения любого аварийного выброса на уязвимые участки за пределами границ действия хвостохранилища. Например: сооружения для аварийных сбросов воды, зоны вспомогательных накопителей для аварийных сбросов, водоочистные сооружения и т. д.
Ответ «Да»: отклонения от проектных планов и карт не выявлены; все фактические послепроектные компоненты инфраструктуры хвостохранилища внесены в документацию.
Ответ «Скорее да»: имеются незначительные отклонения от проектных планов и карт, изменения в основном внесены в документацию. 
Ответ «Скорее нет» имеются значительные отклонения от проектных планов и карт, частично отраженные в документации.
Ответ «Нет»: существенные отклонения от проектных планов и карт, несоответствие положения большинства элементов хвостохранилища проекту, изменения в документации в основном отсутствуют; оператор хвостохранилища безосновательно отказывается предоставлять требуемую информацию проверяющим.</t>
  </si>
  <si>
    <t>Ответ даётся на основании визуального осмотра и учитывает наличие и состояние средств пожаротушения.
Ответ «Да»: средства пожаротушения имеются в полном объеме и технически исправны.
Ответ «Скорее да»: средства пожаротушения имеются в недостаточном количестве и технически исправны.
Ответ «Скорее нет»: средства пожаротушения имеются в недостаточном количестве и частично технически неисправны.
Ответ «Нет»: средства пожаротушения отсутствуют или технически неисправны; или оператор хвостохранилища необоснованно отказывает проверяющему в предоставлении информации и/или в осмотре хвостохранилища.</t>
  </si>
  <si>
    <t>Были ли вовлечены в процесс выдачи лицензий местные органы власти потенциально затрагиваемых территорий и принималось ли во внимание их мнение относительно строительства хвостохранилища?</t>
  </si>
  <si>
    <t>Как использовать Контрольный список для хвостохранилищ</t>
  </si>
  <si>
    <t>Контроль объёма отстоянной воды, удаление избыточной воды</t>
  </si>
  <si>
    <t xml:space="preserve">Контроль объёма отстоянной воды, пляж </t>
  </si>
  <si>
    <t>Контроль объёма отстоянной воды; Надводный борт</t>
  </si>
  <si>
    <t>Применить НДТ 20(2): Контроль объёма отстоянной воды; Пляж; Минимальная длина пляжа; BREF, раздел 5.3.1.1.3.4.3.f (стр. 518)</t>
  </si>
  <si>
    <t>Применить НДТ 20(1): Контроль объёма отстоянной воды, удаление избыточной воды; Вертикальная сливная башня; BREF, раздел 5.3.1.1.3.4.3.a (стр. 517)</t>
  </si>
  <si>
    <t>Применить НДТ 20(3): Контроль объёма отстоянной воды; Аварийный сброс; Трубы большого диаметра; BREF, раздел 5.3.1.1.3.4.3.h (стр. 519)</t>
  </si>
  <si>
    <t>Применить НДТ 20(5): Контроль объёма отстоянной воды; Аварийный сброс; Водосброс или открытый канал в естественном грунте; BREF, раздел 5.3.1.1.3.4.3.j (стр. 520)</t>
  </si>
  <si>
    <t>Применить НДТ 20(6): Контроль объёма отстоянной воды; Аварийный сброс; Альтернативный сброс; BREF, раздел 5.3.1.1.3.4.3.i (стр. 520)</t>
  </si>
  <si>
    <t>Применить НДТ 20(8): Контроль объёма отстоянной воды; Надводный борт; Надводный борт; BREF, раздел 5.3.1.1.3.4.3.g (стр. 519)</t>
  </si>
  <si>
    <t>Применить НДТ 20(7): Контроль объёма отстоянной воды; Аварийный сброс; Запасные устройства для слива; BREF, раздел 5.3.1.1.3.4.3.l (стр. 521)</t>
  </si>
  <si>
    <t>Применить НДТ 20(4): Контроль объёма отстоянной воды; Аварийный сброс; Контролируемые сливы; BREF, раздел 5.3.1.1.3.4.3.k (стр. 520)</t>
  </si>
  <si>
    <t xml:space="preserve">Контроль объёма отстоянной воды; Аварийный сброс </t>
  </si>
  <si>
    <t>Применить НДТ 20(9): Контроль избыточной воды; Удаление избыточной воды; Сливной колодец; BREF, раздел 5.3.1.1.3.4.3.b (стр. 517)</t>
  </si>
  <si>
    <t>Применить НДТ 20(10): Контроль избыточной воды; Удаление избыточной воды; Водоотводящий лоток или наклонный слив; BREF, раздел 5.3.1.1.3.4.3.c (стр. 518)</t>
  </si>
  <si>
    <t>Применить НДТ 20(11): Контроль избыточной воды; Удаление избыточной воды; Плавающая система для слива воды; BREF, раздел 5.3.1.1.3.4.3.d (стр. 518)</t>
  </si>
  <si>
    <t>Применить НДТ 45(5): Удаление взвешенных твердых частиц или взвешенных жидких фракций; Фильтрация в зернистых материалах; BREF, раздел 5.4.2.2.2.e (стр. 560)</t>
  </si>
  <si>
    <t>Регулярно ли (ежедневно / еженедельно…) проверяется работоспособность системы подачи хвостовых материалов в соответствии с процедурами мониторинга, установленными в руководстве по эксплуатации хвостохранилища?</t>
  </si>
  <si>
    <t>Ответ дается на основании визуального осмотра и учитывает состояние насосов и переключателей расхода, их расположение.
Ответ «Да»: насосы и переключатели расхода функционируют нормально и технически исправны, работают в защищённых камерах.
Ответ «Скорее да»: насосы и переключатели расхода работают, но не находятся в защищённых камерах.
Ответ «Скорее нет»: не все насосы и переключатели потока исправны, и они не находятся в защищённых камерах.
Ответ «Нет»: насосы и переключатели расхода технически неисправны, или оператор хвостохранилища необоснованно отказывает инспектору в предоставлении информации и / или в посещении участка.</t>
  </si>
  <si>
    <t>Ответ даётся на основании признаков рассеивания хвостовых материалов под действием ветра и водных потоков, внешних признаков отводимых вод (цвет, запах). состояния растительного покрова и почвы
Ответ «Да»: признаков воздействия хвостохранилища на окружающую среду не выявлено.
Ответ «Скорее да»: имеются незначительные проявления воздействия хвостохранилища на окружающую среду, преимущественно одним загрязняющим компонентом. По мере удаления от хвостохранилища степень воздействия резко снижается.
Ответ «Скорее нет»: имеются незначительные проявления воздействия хвостохранилища на окружающую среду несколькими загрязняющими компонентами. По мере удаления от хвостохранилища степень воздействия уменьшается слабо.
Ответ «Нет»: выявлено повсеместное интенсивное воздействие хвостохранилища на окружающую среду загрязняющими компонентами. По мере удаления от хвостохранилища степень воздействия практически не изменяется; или оператор хвостохранилища необоснованно отказывает проверяющему в предоставлении информации и/или в посещении хвостового хозяйства.</t>
  </si>
  <si>
    <t>Использовались ли данные о наводнениях, по крайней мере, за 100-летний период (исторические или прогнозируемые) в качестве основы при расчете пропускной способности аварийного водосброса для дамбы?</t>
  </si>
  <si>
    <t>Разработаны ли карты затопления для сценариев медленного, быстрого и практически мгновенного разрушения дамбы?</t>
  </si>
  <si>
    <t>Существует ли функционально интегрированная система управления водными потоками на дамбе, работающая в соответствии с проектной документацией?</t>
  </si>
  <si>
    <t>Ответ даётся на основании осмотра дамбы и учитывает проницаемость её материала: признаки неорганизованной фильтрации, количество и размер участков высачивания, отметку уровня относительно высоты дамбы, ориентировочный объем утечки через дамбу (влажное место / капли / ручеек / постоянный поток, для него следует оценить расход в л/с), материал выноса: вода или хвосты/другие материалы, смешанные с фильтрующейся водой
Ответ «Да»: никаких признаков проявления неорганизованной фильтрации, протечек, просачивания растворов через дамбу не обнаружено.
Ответ «Нет»: принимается во всех случаях, когда невозможно четко и уверенно ответить «Да»; или оператор хвостохранилища необоснованно отказывает проверяющему в предоставлении информации и/или в осмотре всех частей дамбы.
Ответы «Скорее да» и «Скорее нет» для данного вопроса не применимы!</t>
  </si>
  <si>
    <t>Ответ дается на основании визуального осмотра системы внутреннего водного хозяйства при посещении хвостохранилища и учитывает:
- Тип системы дренирования (активная откачка или гравитационная).
- Установленные системы слива (количество сливных устройств, размеры, материалы, состояние).
- Туннель для отвода воды: срок эксплуатации, размеры, конструкция, состояние.
- Целостность отделки тоннеля (по мере доступности).
- Периодичность и протоколы процедур мониторинга и обслуживания.
Ответ «Да»: элементы водоотвода находятся в удовлетворительном состоянии и обслуживаются техническим персоналом.
Ответ «Скорее да»: выявлены незначительные отклонения в работе системы управления дренажными водами дамбы от рабочих условий, которые не повлияют на безопасность хвостохранилища.
Ответ «Скорее нет»: выявленные отклонения режима работы дренажной системы дамбы от рабочего состояния могут привести к развитию аварийной ситуации; или не все элементы водоотведения доступны для визуального осмотра.
Ответ «Нет»: многие элементы системы управления водными потоками дамбы недоступны для осмотра; или было выявлено большое количество элементов дренажной системы в плохом, необслуживаемом или заброшенном состоянии; или оператор хвостохранилища необоснованно отказывает инспектору в посещении хвостохранилища.</t>
  </si>
  <si>
    <t>Ответ дается на основании обследования дамбы и анализа проектной документации с учетом материала, использованного для наращивания (хвосты / гидроциклонные хвосты, внешние материалы); более грубые материалы могут указывать на улучшенную стабильность по сравнению со «стандартными» хвостами.
Ответ «Да»: материалы дамбы на склонах имеют состав и структуру, соответствующие требованиям к качеству, установленным в проектной документации.
Ответ «Скорее  да»: границы между разными материалами дамбы на склонах нечеткие и размытые.
Ответ «Скорее нет»: разделение различных материалов дамбы на откосах скорее угадывается, чем наблюдается.
Ответ «Нет»: установлено, что различные материалы дамбы на откосах не разделяются; или оператор хвостохранилища необоснованно отказывает проверяющему в предоставлении информации и/или осмотре всех частей дамбы.</t>
  </si>
  <si>
    <t>Ответ дается на основе визуального осмотра и проверки проектной документации (планы испытаний и эксплуатации и протоколы мониторинга) с учетом наличия, количества и состояния скважин в дамбе хвостохранилища, соответствия скважин и проектной документации, а также регулярности процедур мониторинга.
Ответ «Да»: расположение, количество и состояние скважин на участке хвостохранилища полностью соответствуют проектной документации, работоспособность скважины подтверждена журналом наблюдений.
Ответ «Скорее да»: расположение и количество скважин соответствуют проектной документации, имеются незначительные повреждения конструктивных элементов скважин, в журнале наблюдений есть частично неполная информация.
Ответ «Скорее нет»: расположение и количество скважин отличается от проектной документации, их рабочее состояние сложно оценить.
Ответ «Нет»: нет наблюдений за свободной поверхностью подзщемных вод и поровым давлением в теле дамбы в скважинах; Оператор хвостохранилища необоснованно отказывает инспектору в предоставлении информации и / или посещении объекта.</t>
  </si>
  <si>
    <t>Находится ли участок хвостохранилища вне зон/территорий, подверженных негативному влиянию экстремальных атмосферных условий (наводнения, экстремальные осадки, сильные ветры, экстремальные погодные условия)?</t>
  </si>
  <si>
    <t>Шаблон Контрольного списка для хвостохранилищ – это легкий в использовании инструмент, позволяющий выполнять простую и автоматическую оценку на основе ряда вопросов и ответов на них.</t>
  </si>
  <si>
    <t>Список оценивается только в том случае, если на все его вопросы корректно даны ответы. Поле общей проверки указывает, можно ли выполнить оценку или ещё необходимо исправить некоторые ответы.</t>
  </si>
  <si>
    <t>Когда на все вопросы будут даны ответы или если вы измените некоторые ответы, необходимо обновить сводную таблицу на белом фоне на вкладках «Оценивание Группы 1» или «Оценивание Группы 2», чтобы обновить оценку (щелкните правой кнопкой мыши по белой таблице и выберите «Обновить»).</t>
  </si>
  <si>
    <t>Не оценено воздействие хвостохранилища на окружающую среду</t>
  </si>
  <si>
    <t>Отсутствует сбор и нейтрализация кислых вод</t>
  </si>
  <si>
    <t>Процедура строительства не ведется/не велась должным образом</t>
  </si>
  <si>
    <t>ПЛАНИРОВАНИЕ ЛИКВИДАЦИИ/ДЕЙСТВИЙ В АВАРИЙНЫХ/ЧРЕЗВЫЧАЙНЫХ СИТУАЦИЯХ</t>
  </si>
  <si>
    <t>ПЛАС не разработан или неполный</t>
  </si>
  <si>
    <t>В результате вышеописанных шагов пользователь автоматически получит рассчитанный уровень безопасности хвостохранилища в виде числа и визуализированный с помощью графиков на вкладках «Результаты Группы 1», «Результаты Группы 2», «Общие результаты». Оценка выполняется для вопросов Группы 1 и Группы 2 по отдельности, а также для всех вопросов. Кроме этого, списки оцениваются в целом и по категориям вопросов.</t>
  </si>
  <si>
    <t>Выберите интересующие группы вопросов (Группа 1: «Визуальная проверка», Группа 2: «Проверка документации»). Вопросы каждой группы перечислены на отдельных вкладках.</t>
  </si>
  <si>
    <t>Оценка ответов автоматически рассчитывается путем умножения значения ответа («да» = 4, «скорее да» = 3, «скорее нет» = 2, «нет» = 1, «не применимо» = 0) и веса вопроса (обычный = 1, критический = 2).</t>
  </si>
  <si>
    <t>Перез заполнением удалите примеры ответов, представленные в шаблоне.</t>
  </si>
  <si>
    <t>На каждый вопрос возможен только один ответ. Если поставите «1» в несколько ячеек в строке, они будут отмечены желтым цветом, а в поле проверки в первом столбце будет отображаться сообщение ОШИБКА.</t>
  </si>
  <si>
    <r>
      <t xml:space="preserve">Приложение к техническому отчету </t>
    </r>
    <r>
      <rPr>
        <b/>
        <sz val="14"/>
        <color theme="1"/>
        <rFont val="Calibri"/>
        <family val="2"/>
        <scheme val="minor"/>
      </rPr>
      <t>--&gt; Перевод данного шаблона на русский предоставлен Конвенцией Европейской экономической комиссии Организации Объединенных Наций (ЕЭК ООН) о трансграничном воздействии промышленных аварий (Март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</si>
</sst>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5" x14ac:knownFonts="1">
    <font>
      <sz val="11"/>
      <color theme="1"/>
      <name val="Calibri"/>
      <family val="2"/>
      <scheme val="minor"/>
    </font>
    <font>
      <sz val="11"/>
      <color indexed="8"/>
      <name val="Calibri"/>
      <family val="2"/>
    </font>
    <font>
      <sz val="11"/>
      <color indexed="8"/>
      <name val="Arial"/>
      <family val="2"/>
      <charset val="204"/>
    </font>
    <font>
      <sz val="10"/>
      <color indexed="8"/>
      <name val="Arial"/>
      <family val="2"/>
      <charset val="204"/>
    </font>
    <font>
      <b/>
      <sz val="10"/>
      <color indexed="8"/>
      <name val="Arial"/>
      <family val="2"/>
      <charset val="204"/>
    </font>
    <font>
      <sz val="8"/>
      <name val="Calibri"/>
      <family val="2"/>
    </font>
    <font>
      <sz val="10"/>
      <name val="Arial"/>
      <family val="2"/>
    </font>
    <font>
      <sz val="11"/>
      <color indexed="8"/>
      <name val="Arial"/>
      <family val="2"/>
      <charset val="204"/>
    </font>
    <font>
      <sz val="12"/>
      <color indexed="8"/>
      <name val="Arial"/>
      <family val="2"/>
      <charset val="204"/>
    </font>
    <font>
      <sz val="10"/>
      <name val="Arial"/>
      <family val="2"/>
      <charset val="204"/>
    </font>
    <font>
      <sz val="11"/>
      <color theme="1"/>
      <name val="Calibri"/>
      <family val="2"/>
      <scheme val="minor"/>
    </font>
    <font>
      <sz val="11"/>
      <color theme="0"/>
      <name val="Calibri"/>
      <family val="2"/>
      <scheme val="minor"/>
    </font>
    <font>
      <sz val="10"/>
      <color theme="10"/>
      <name val="Arial"/>
      <family val="2"/>
    </font>
    <font>
      <sz val="10"/>
      <color rgb="FF000000"/>
      <name val="Arial"/>
      <family val="2"/>
      <charset val="204"/>
    </font>
    <font>
      <sz val="10"/>
      <color theme="1"/>
      <name val="Arial"/>
      <family val="2"/>
      <charset val="204"/>
    </font>
    <font>
      <b/>
      <sz val="10"/>
      <color theme="1"/>
      <name val="Arial"/>
      <family val="2"/>
      <charset val="204"/>
    </font>
    <font>
      <b/>
      <sz val="12"/>
      <color theme="1"/>
      <name val="Arial"/>
      <family val="2"/>
      <charset val="204"/>
    </font>
    <font>
      <sz val="12"/>
      <color theme="1"/>
      <name val="Arial"/>
      <family val="2"/>
      <charset val="204"/>
    </font>
    <font>
      <sz val="10"/>
      <name val="Arial"/>
      <family val="2"/>
      <charset val="238"/>
    </font>
    <font>
      <sz val="10"/>
      <color rgb="FF00B050"/>
      <name val="Arial"/>
      <family val="2"/>
      <charset val="238"/>
    </font>
    <font>
      <b/>
      <sz val="10"/>
      <name val="Arial"/>
      <family val="2"/>
      <charset val="204"/>
    </font>
    <font>
      <sz val="10"/>
      <color rgb="FF000000"/>
      <name val="Arial"/>
      <family val="2"/>
      <charset val="238"/>
    </font>
    <font>
      <b/>
      <sz val="10"/>
      <color indexed="8"/>
      <name val="Arial"/>
      <family val="2"/>
    </font>
    <font>
      <sz val="10"/>
      <color indexed="8"/>
      <name val="Arial"/>
      <family val="2"/>
    </font>
    <font>
      <b/>
      <sz val="10"/>
      <color theme="1"/>
      <name val="Arial"/>
      <family val="2"/>
    </font>
    <font>
      <b/>
      <sz val="14"/>
      <color indexed="8"/>
      <name val="Arial"/>
      <family val="2"/>
      <charset val="204"/>
    </font>
    <font>
      <b/>
      <sz val="14"/>
      <color theme="1"/>
      <name val="Arial"/>
      <family val="2"/>
      <charset val="204"/>
    </font>
    <font>
      <b/>
      <sz val="10"/>
      <name val="Arial"/>
      <family val="2"/>
    </font>
    <font>
      <b/>
      <sz val="14"/>
      <color rgb="FF000000"/>
      <name val="Arial"/>
      <family val="2"/>
      <charset val="204"/>
    </font>
    <font>
      <sz val="12"/>
      <color indexed="8"/>
      <name val="Arial"/>
      <family val="2"/>
    </font>
    <font>
      <b/>
      <sz val="12"/>
      <color rgb="FF000000"/>
      <name val="Arial"/>
      <family val="2"/>
    </font>
    <font>
      <b/>
      <sz val="10"/>
      <color theme="0"/>
      <name val="Arial"/>
      <family val="2"/>
    </font>
    <font>
      <b/>
      <sz val="9"/>
      <color theme="0"/>
      <name val="Arial"/>
      <family val="2"/>
    </font>
    <font>
      <sz val="11"/>
      <color theme="0" tint="-4.9989318521683403E-2"/>
      <name val="Calibri"/>
      <family val="2"/>
      <scheme val="minor"/>
    </font>
    <font>
      <b/>
      <sz val="12"/>
      <name val="Arial"/>
      <family val="2"/>
    </font>
    <font>
      <b/>
      <sz val="12"/>
      <color theme="1"/>
      <name val="Arial"/>
      <family val="2"/>
    </font>
    <font>
      <sz val="10"/>
      <color theme="1"/>
      <name val="Arial"/>
      <family val="2"/>
    </font>
    <font>
      <b/>
      <sz val="16"/>
      <name val="Arial"/>
      <family val="2"/>
      <charset val="204"/>
    </font>
    <font>
      <b/>
      <sz val="14"/>
      <color theme="1"/>
      <name val="Arial"/>
      <family val="2"/>
    </font>
    <font>
      <sz val="11"/>
      <name val="Calibri"/>
      <family val="2"/>
      <scheme val="minor"/>
    </font>
    <font>
      <sz val="14"/>
      <color theme="1"/>
      <name val="Calibri"/>
      <family val="2"/>
      <scheme val="minor"/>
    </font>
    <font>
      <b/>
      <sz val="18"/>
      <color theme="1"/>
      <name val="Calibri"/>
      <family val="2"/>
      <scheme val="minor"/>
    </font>
    <font>
      <b/>
      <sz val="20"/>
      <color indexed="8"/>
      <name val="Arial"/>
      <family val="2"/>
      <charset val="204"/>
    </font>
    <font>
      <b/>
      <sz val="12"/>
      <color rgb="FF000000"/>
      <name val="Arial"/>
      <family val="2"/>
      <charset val="204"/>
    </font>
    <font>
      <sz val="12"/>
      <color rgb="FF000000"/>
      <name val="Arial"/>
      <family val="2"/>
      <charset val="204"/>
    </font>
    <font>
      <sz val="12"/>
      <name val="Arial"/>
      <family val="2"/>
    </font>
    <font>
      <b/>
      <sz val="12"/>
      <color indexed="8"/>
      <name val="Arial"/>
      <family val="2"/>
      <charset val="204"/>
    </font>
    <font>
      <sz val="12"/>
      <name val="Arial"/>
      <family val="2"/>
      <charset val="204"/>
    </font>
    <font>
      <sz val="12"/>
      <color theme="1"/>
      <name val="Calibri"/>
      <family val="2"/>
      <scheme val="minor"/>
    </font>
    <font>
      <b/>
      <sz val="12"/>
      <color indexed="8"/>
      <name val="Arial"/>
      <family val="2"/>
    </font>
    <font>
      <b/>
      <sz val="16"/>
      <color indexed="8"/>
      <name val="Arial"/>
      <family val="2"/>
    </font>
    <font>
      <b/>
      <sz val="16"/>
      <color rgb="FF000000"/>
      <name val="Arial"/>
      <family val="2"/>
      <charset val="204"/>
    </font>
    <font>
      <b/>
      <sz val="16"/>
      <name val="Arial"/>
      <family val="2"/>
    </font>
    <font>
      <b/>
      <sz val="16"/>
      <color theme="1"/>
      <name val="Calibri"/>
      <family val="2"/>
      <scheme val="minor"/>
    </font>
    <font>
      <i/>
      <sz val="10"/>
      <color theme="1"/>
      <name val="Arial"/>
      <family val="2"/>
    </font>
    <font>
      <b/>
      <sz val="16"/>
      <color theme="1"/>
      <name val="Arial"/>
      <family val="2"/>
      <charset val="204"/>
    </font>
    <font>
      <b/>
      <sz val="16"/>
      <color theme="1"/>
      <name val="Arial"/>
      <family val="2"/>
    </font>
    <font>
      <vertAlign val="subscript"/>
      <sz val="10"/>
      <color theme="1"/>
      <name val="Arial"/>
      <family val="2"/>
      <charset val="204"/>
    </font>
    <font>
      <sz val="9"/>
      <color indexed="8"/>
      <name val="Arial Narrow"/>
      <family val="2"/>
      <charset val="204"/>
    </font>
    <font>
      <b/>
      <sz val="9"/>
      <color rgb="FF000000"/>
      <name val="Arial"/>
      <family val="2"/>
      <charset val="204"/>
    </font>
    <font>
      <b/>
      <sz val="8"/>
      <color rgb="FF000000"/>
      <name val="Arial"/>
      <family val="2"/>
      <charset val="204"/>
    </font>
    <font>
      <b/>
      <sz val="11"/>
      <color theme="1"/>
      <name val="Arial"/>
      <family val="2"/>
      <charset val="204"/>
    </font>
    <font>
      <sz val="11"/>
      <name val="Arial"/>
      <family val="2"/>
    </font>
    <font>
      <sz val="10"/>
      <color theme="1"/>
      <name val="Arial"/>
      <family val="2"/>
      <charset val="238"/>
    </font>
    <font>
      <b/>
      <sz val="14"/>
      <color theme="1"/>
      <name val="Calibri"/>
      <family val="2"/>
      <scheme val="minor"/>
    </font>
  </fonts>
  <fills count="18">
    <fill>
      <patternFill patternType="none"/>
    </fill>
    <fill>
      <patternFill patternType="gray125"/>
    </fill>
    <fill>
      <patternFill patternType="solid">
        <fgColor theme="4" tint="0.79998168889431442"/>
        <bgColor indexed="65"/>
      </patternFill>
    </fill>
    <fill>
      <patternFill patternType="solid">
        <fgColor theme="4"/>
      </patternFill>
    </fill>
    <fill>
      <patternFill patternType="solid">
        <fgColor theme="3" tint="0.59999389629810485"/>
        <bgColor indexed="64"/>
      </patternFill>
    </fill>
    <fill>
      <patternFill patternType="solid">
        <fgColor theme="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4" tint="0.79998168889431442"/>
        <bgColor indexed="64"/>
      </patternFill>
    </fill>
    <fill>
      <patternFill patternType="solid">
        <fgColor theme="2" tint="-0.74999237037263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FF99"/>
        <bgColor indexed="64"/>
      </patternFill>
    </fill>
  </fills>
  <borders count="40">
    <border>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5">
    <xf numFmtId="0" fontId="0" fillId="0" borderId="0"/>
    <xf numFmtId="0" fontId="10" fillId="2" borderId="0" applyNumberFormat="0" applyBorder="0" applyAlignment="0" applyProtection="0"/>
    <xf numFmtId="0" fontId="11" fillId="3" borderId="0" applyNumberFormat="0" applyBorder="0" applyAlignment="0" applyProtection="0"/>
    <xf numFmtId="0" fontId="12" fillId="0" borderId="0" applyNumberFormat="0" applyFill="0" applyBorder="0" applyAlignment="0" applyProtection="0">
      <alignment vertical="top"/>
      <protection locked="0"/>
    </xf>
    <xf numFmtId="9" fontId="1" fillId="0" borderId="0" applyFont="0" applyFill="0" applyBorder="0" applyAlignment="0" applyProtection="0"/>
  </cellStyleXfs>
  <cellXfs count="324">
    <xf numFmtId="0" fontId="0" fillId="0" borderId="0" xfId="0"/>
    <xf numFmtId="0" fontId="2" fillId="0" borderId="0" xfId="0" applyFont="1" applyAlignment="1">
      <alignment wrapText="1"/>
    </xf>
    <xf numFmtId="0" fontId="3" fillId="0" borderId="0" xfId="0" applyFont="1" applyAlignment="1">
      <alignment wrapText="1"/>
    </xf>
    <xf numFmtId="49" fontId="4" fillId="0" borderId="0" xfId="0" applyNumberFormat="1" applyFont="1" applyAlignment="1">
      <alignment horizontal="center" vertical="top" wrapText="1"/>
    </xf>
    <xf numFmtId="0" fontId="2" fillId="0" borderId="0" xfId="0" applyFont="1" applyAlignment="1"/>
    <xf numFmtId="0" fontId="4" fillId="0" borderId="0" xfId="0" applyFont="1" applyAlignment="1">
      <alignment horizontal="center" vertical="center"/>
    </xf>
    <xf numFmtId="0" fontId="3" fillId="0" borderId="0" xfId="0" applyFont="1"/>
    <xf numFmtId="0" fontId="3" fillId="0" borderId="0" xfId="0" applyFont="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vertical="center" wrapText="1"/>
    </xf>
    <xf numFmtId="0" fontId="3" fillId="0" borderId="0" xfId="0" applyFont="1" applyAlignment="1">
      <alignment horizontal="justify" vertical="top"/>
    </xf>
    <xf numFmtId="0" fontId="3" fillId="0" borderId="0" xfId="0" applyFont="1" applyAlignment="1">
      <alignment horizontal="center" vertical="center" wrapText="1"/>
    </xf>
    <xf numFmtId="0" fontId="7" fillId="0" borderId="0" xfId="0" applyFont="1" applyAlignment="1">
      <alignment wrapText="1"/>
    </xf>
    <xf numFmtId="0" fontId="14" fillId="0" borderId="0" xfId="0" applyFont="1" applyBorder="1" applyAlignment="1">
      <alignment horizontal="center" vertical="center" wrapText="1"/>
    </xf>
    <xf numFmtId="0" fontId="16" fillId="0" borderId="0" xfId="0" applyFont="1"/>
    <xf numFmtId="0" fontId="15" fillId="0" borderId="0" xfId="0" applyFont="1" applyFill="1" applyBorder="1" applyAlignment="1">
      <alignment horizontal="center" vertical="center" wrapText="1"/>
    </xf>
    <xf numFmtId="0" fontId="8" fillId="0" borderId="0" xfId="0" applyFont="1" applyAlignment="1">
      <alignment vertical="center"/>
    </xf>
    <xf numFmtId="0" fontId="0" fillId="0" borderId="0" xfId="0" applyAlignment="1">
      <alignment vertical="center" wrapText="1"/>
    </xf>
    <xf numFmtId="0" fontId="17" fillId="0" borderId="0" xfId="0" applyFont="1" applyAlignment="1"/>
    <xf numFmtId="0" fontId="3" fillId="0" borderId="0" xfId="0" applyFont="1" applyAlignment="1">
      <alignment vertical="top"/>
    </xf>
    <xf numFmtId="0" fontId="3" fillId="0" borderId="0" xfId="0" applyFont="1" applyAlignment="1">
      <alignment vertical="top" wrapText="1"/>
    </xf>
    <xf numFmtId="0" fontId="4" fillId="0" borderId="0" xfId="0" applyFont="1" applyAlignment="1">
      <alignment vertical="top"/>
    </xf>
    <xf numFmtId="9" fontId="10" fillId="0" borderId="0" xfId="4" applyFont="1" applyAlignment="1">
      <alignment vertical="top" wrapText="1"/>
    </xf>
    <xf numFmtId="0" fontId="4" fillId="0" borderId="0" xfId="0" applyFont="1" applyAlignment="1">
      <alignment vertical="top" wrapText="1"/>
    </xf>
    <xf numFmtId="166" fontId="3" fillId="0" borderId="0" xfId="0" applyNumberFormat="1" applyFont="1"/>
    <xf numFmtId="0" fontId="0" fillId="0" borderId="0" xfId="0" applyAlignment="1">
      <alignment horizontal="center" vertical="center" wrapText="1"/>
    </xf>
    <xf numFmtId="0" fontId="9" fillId="0" borderId="0" xfId="0" applyFont="1" applyBorder="1" applyAlignment="1">
      <alignment horizontal="center" vertical="center" wrapText="1"/>
    </xf>
    <xf numFmtId="0" fontId="20" fillId="0" borderId="0" xfId="0" applyFont="1" applyAlignment="1">
      <alignment horizontal="center" vertical="center"/>
    </xf>
    <xf numFmtId="0" fontId="4" fillId="0" borderId="0" xfId="0" applyFont="1" applyFill="1" applyBorder="1" applyAlignment="1">
      <alignment horizontal="center" vertical="center"/>
    </xf>
    <xf numFmtId="0" fontId="3" fillId="0" borderId="0" xfId="0" applyFont="1" applyFill="1"/>
    <xf numFmtId="0" fontId="4" fillId="0" borderId="0" xfId="0" applyFont="1" applyFill="1" applyAlignment="1">
      <alignment vertical="top"/>
    </xf>
    <xf numFmtId="0" fontId="3" fillId="0" borderId="0" xfId="0" applyFont="1" applyFill="1" applyAlignment="1">
      <alignment vertical="top"/>
    </xf>
    <xf numFmtId="165" fontId="3" fillId="0" borderId="0" xfId="0" applyNumberFormat="1" applyFont="1" applyFill="1" applyAlignment="1">
      <alignment vertical="top"/>
    </xf>
    <xf numFmtId="164" fontId="3" fillId="0" borderId="0" xfId="0" applyNumberFormat="1" applyFont="1" applyFill="1" applyAlignment="1">
      <alignment vertical="top"/>
    </xf>
    <xf numFmtId="0" fontId="0" fillId="0" borderId="0" xfId="0" applyFill="1"/>
    <xf numFmtId="0" fontId="15" fillId="0" borderId="0" xfId="0" applyFont="1" applyBorder="1" applyAlignment="1">
      <alignment vertical="center" wrapText="1"/>
    </xf>
    <xf numFmtId="0" fontId="3" fillId="0" borderId="0" xfId="0" applyFont="1" applyBorder="1"/>
    <xf numFmtId="0" fontId="0" fillId="0" borderId="0" xfId="0" pivotButton="1"/>
    <xf numFmtId="0" fontId="0" fillId="0" borderId="0" xfId="0" applyAlignment="1">
      <alignment horizontal="left"/>
    </xf>
    <xf numFmtId="0" fontId="0" fillId="0" borderId="0" xfId="0" applyNumberFormat="1"/>
    <xf numFmtId="0" fontId="19" fillId="0" borderId="0" xfId="0" applyFont="1" applyFill="1" applyBorder="1" applyAlignment="1">
      <alignment vertical="center" wrapText="1"/>
    </xf>
    <xf numFmtId="0" fontId="14" fillId="0" borderId="0" xfId="0" applyFont="1" applyFill="1" applyBorder="1" applyAlignment="1" applyProtection="1">
      <alignment horizontal="center" vertical="center" wrapText="1"/>
      <protection locked="0"/>
    </xf>
    <xf numFmtId="1"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xf numFmtId="0" fontId="2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0" fillId="0" borderId="0" xfId="0" applyNumberFormat="1" applyFill="1"/>
    <xf numFmtId="0" fontId="0" fillId="0" borderId="3" xfId="0" applyBorder="1" applyAlignment="1">
      <alignment vertical="center" wrapText="1"/>
    </xf>
    <xf numFmtId="0" fontId="0" fillId="0" borderId="0" xfId="0" applyBorder="1" applyAlignment="1">
      <alignment vertical="center" wrapText="1"/>
    </xf>
    <xf numFmtId="0" fontId="29" fillId="0" borderId="0" xfId="0" applyFont="1"/>
    <xf numFmtId="0" fontId="13" fillId="8" borderId="5" xfId="0" applyFont="1" applyFill="1" applyBorder="1" applyAlignment="1">
      <alignment vertical="center" wrapText="1"/>
    </xf>
    <xf numFmtId="0" fontId="14" fillId="8" borderId="5" xfId="0" applyFont="1" applyFill="1" applyBorder="1" applyAlignment="1">
      <alignment vertical="center" wrapText="1"/>
    </xf>
    <xf numFmtId="0" fontId="18" fillId="8" borderId="5" xfId="0" applyFont="1" applyFill="1" applyBorder="1" applyAlignment="1">
      <alignment vertical="center" wrapText="1"/>
    </xf>
    <xf numFmtId="0" fontId="18" fillId="8" borderId="16" xfId="0" applyFont="1" applyFill="1" applyBorder="1" applyAlignment="1">
      <alignment vertical="center" wrapText="1"/>
    </xf>
    <xf numFmtId="1" fontId="14" fillId="8" borderId="5" xfId="0" applyNumberFormat="1" applyFont="1" applyFill="1" applyBorder="1" applyAlignment="1">
      <alignment horizontal="center" vertical="center" wrapText="1"/>
    </xf>
    <xf numFmtId="0" fontId="14" fillId="8" borderId="5"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6" fillId="8" borderId="5" xfId="0" applyFont="1" applyFill="1" applyBorder="1" applyAlignment="1">
      <alignment horizontal="center" vertical="center" wrapText="1"/>
    </xf>
    <xf numFmtId="1" fontId="14" fillId="8" borderId="16" xfId="0" applyNumberFormat="1" applyFont="1" applyFill="1" applyBorder="1" applyAlignment="1">
      <alignment horizontal="center" vertical="center" wrapText="1"/>
    </xf>
    <xf numFmtId="0" fontId="14" fillId="8" borderId="16"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3" fillId="5" borderId="5"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4" fillId="5" borderId="16" xfId="0" applyFont="1" applyFill="1" applyBorder="1" applyAlignment="1" applyProtection="1">
      <alignment horizontal="center" vertical="center" wrapText="1"/>
      <protection locked="0"/>
    </xf>
    <xf numFmtId="1" fontId="14" fillId="9" borderId="5" xfId="0" applyNumberFormat="1" applyFont="1" applyFill="1" applyBorder="1" applyAlignment="1">
      <alignment horizontal="center" vertical="center" wrapText="1"/>
    </xf>
    <xf numFmtId="0" fontId="14" fillId="9" borderId="5" xfId="0" applyFont="1" applyFill="1" applyBorder="1" applyAlignment="1">
      <alignment horizontal="center" vertical="center" wrapText="1"/>
    </xf>
    <xf numFmtId="1" fontId="14" fillId="9" borderId="16" xfId="0" applyNumberFormat="1" applyFont="1" applyFill="1" applyBorder="1" applyAlignment="1">
      <alignment horizontal="center" vertical="center" wrapText="1"/>
    </xf>
    <xf numFmtId="0" fontId="14" fillId="9" borderId="16" xfId="0" applyFont="1" applyFill="1" applyBorder="1" applyAlignment="1">
      <alignment horizontal="center" vertical="center" wrapText="1"/>
    </xf>
    <xf numFmtId="0" fontId="22" fillId="9" borderId="13" xfId="0" applyFont="1" applyFill="1" applyBorder="1" applyAlignment="1">
      <alignment horizontal="center" vertical="center"/>
    </xf>
    <xf numFmtId="164" fontId="24" fillId="9" borderId="14" xfId="0" applyNumberFormat="1" applyFont="1" applyFill="1" applyBorder="1" applyAlignment="1">
      <alignment horizontal="center" vertical="center" wrapText="1"/>
    </xf>
    <xf numFmtId="0" fontId="3" fillId="9" borderId="18" xfId="0" applyFont="1" applyFill="1" applyBorder="1" applyAlignment="1">
      <alignment vertical="top"/>
    </xf>
    <xf numFmtId="0" fontId="3" fillId="9" borderId="13" xfId="0" applyFont="1" applyFill="1" applyBorder="1" applyAlignment="1">
      <alignment vertical="top"/>
    </xf>
    <xf numFmtId="0" fontId="3" fillId="9" borderId="15" xfId="0" applyFont="1" applyFill="1" applyBorder="1" applyAlignment="1">
      <alignment vertical="top"/>
    </xf>
    <xf numFmtId="0" fontId="22" fillId="10" borderId="10" xfId="0" applyFont="1" applyFill="1" applyBorder="1" applyAlignment="1">
      <alignment horizontal="center" vertical="center"/>
    </xf>
    <xf numFmtId="0" fontId="22" fillId="10" borderId="12" xfId="0" applyFont="1" applyFill="1" applyBorder="1" applyAlignment="1">
      <alignment horizontal="center" vertical="center"/>
    </xf>
    <xf numFmtId="0" fontId="0" fillId="5" borderId="0" xfId="0" applyFill="1" applyAlignment="1" applyProtection="1">
      <alignment horizontal="left"/>
      <protection locked="0"/>
    </xf>
    <xf numFmtId="0" fontId="0" fillId="5" borderId="0" xfId="0" applyNumberFormat="1" applyFill="1" applyProtection="1">
      <protection locked="0"/>
    </xf>
    <xf numFmtId="0" fontId="0" fillId="12" borderId="0" xfId="0" applyFill="1" applyProtection="1">
      <protection locked="0"/>
    </xf>
    <xf numFmtId="0" fontId="0" fillId="12" borderId="0" xfId="0" applyFill="1" applyAlignment="1" applyProtection="1">
      <alignment horizontal="left"/>
      <protection locked="0"/>
    </xf>
    <xf numFmtId="0" fontId="0" fillId="12" borderId="0" xfId="0" applyNumberFormat="1" applyFill="1" applyProtection="1">
      <protection locked="0"/>
    </xf>
    <xf numFmtId="0" fontId="0" fillId="8" borderId="0" xfId="0" applyFill="1"/>
    <xf numFmtId="0" fontId="9" fillId="8" borderId="0" xfId="0" applyFont="1" applyFill="1" applyBorder="1" applyAlignment="1">
      <alignment horizontal="center" vertical="center" wrapText="1"/>
    </xf>
    <xf numFmtId="0" fontId="3" fillId="9" borderId="13" xfId="0" applyFont="1" applyFill="1" applyBorder="1"/>
    <xf numFmtId="0" fontId="3" fillId="9" borderId="5" xfId="0" applyFont="1" applyFill="1" applyBorder="1"/>
    <xf numFmtId="0" fontId="3" fillId="9" borderId="14" xfId="0" applyFont="1" applyFill="1" applyBorder="1"/>
    <xf numFmtId="0" fontId="3" fillId="9" borderId="15" xfId="0" applyFont="1" applyFill="1" applyBorder="1"/>
    <xf numFmtId="0" fontId="3" fillId="9" borderId="16" xfId="0" applyFont="1" applyFill="1" applyBorder="1"/>
    <xf numFmtId="0" fontId="3" fillId="9" borderId="17" xfId="0" applyFont="1" applyFill="1" applyBorder="1"/>
    <xf numFmtId="0" fontId="22" fillId="10" borderId="10" xfId="0" applyFont="1" applyFill="1" applyBorder="1" applyAlignment="1">
      <alignment horizontal="center"/>
    </xf>
    <xf numFmtId="0" fontId="22" fillId="10" borderId="11" xfId="0" applyFont="1" applyFill="1" applyBorder="1" applyAlignment="1">
      <alignment horizontal="center"/>
    </xf>
    <xf numFmtId="0" fontId="22" fillId="10" borderId="12" xfId="0" applyFont="1" applyFill="1" applyBorder="1" applyAlignment="1">
      <alignment horizontal="center"/>
    </xf>
    <xf numFmtId="0" fontId="22" fillId="10" borderId="18" xfId="0" applyFont="1" applyFill="1" applyBorder="1" applyAlignment="1">
      <alignment horizontal="center"/>
    </xf>
    <xf numFmtId="0" fontId="22" fillId="10" borderId="8" xfId="0" applyFont="1" applyFill="1" applyBorder="1" applyAlignment="1">
      <alignment horizontal="center"/>
    </xf>
    <xf numFmtId="0" fontId="22" fillId="10" borderId="19" xfId="0" applyFont="1" applyFill="1" applyBorder="1" applyAlignment="1">
      <alignment horizontal="center"/>
    </xf>
    <xf numFmtId="0" fontId="31" fillId="11" borderId="13" xfId="0" applyFont="1" applyFill="1" applyBorder="1" applyAlignment="1">
      <alignment horizontal="center" vertical="center"/>
    </xf>
    <xf numFmtId="164" fontId="31" fillId="11" borderId="14" xfId="0" applyNumberFormat="1" applyFont="1" applyFill="1" applyBorder="1" applyAlignment="1">
      <alignment horizontal="center" vertical="center"/>
    </xf>
    <xf numFmtId="164" fontId="32" fillId="11" borderId="19" xfId="0" applyNumberFormat="1" applyFont="1" applyFill="1" applyBorder="1" applyAlignment="1">
      <alignment horizontal="center" vertical="center" wrapText="1"/>
    </xf>
    <xf numFmtId="164" fontId="32" fillId="11" borderId="17" xfId="0" applyNumberFormat="1" applyFont="1" applyFill="1" applyBorder="1" applyAlignment="1">
      <alignment horizontal="center" vertical="center" wrapText="1"/>
    </xf>
    <xf numFmtId="0" fontId="31" fillId="13" borderId="15" xfId="0" applyFont="1" applyFill="1" applyBorder="1" applyAlignment="1">
      <alignment horizontal="center" vertical="center"/>
    </xf>
    <xf numFmtId="0" fontId="31" fillId="13" borderId="17" xfId="0" applyFont="1" applyFill="1" applyBorder="1" applyAlignment="1">
      <alignment horizontal="center" vertical="center"/>
    </xf>
    <xf numFmtId="0" fontId="4" fillId="8" borderId="0" xfId="0" applyFont="1" applyFill="1" applyAlignment="1">
      <alignment vertical="top" wrapText="1"/>
    </xf>
    <xf numFmtId="0" fontId="9" fillId="8" borderId="0" xfId="0" applyFont="1" applyFill="1" applyAlignment="1">
      <alignment horizontal="center" vertical="center"/>
    </xf>
    <xf numFmtId="0" fontId="27" fillId="10" borderId="10" xfId="0" applyFont="1" applyFill="1" applyBorder="1" applyAlignment="1">
      <alignment horizontal="center" vertical="top" wrapText="1"/>
    </xf>
    <xf numFmtId="0" fontId="27" fillId="10" borderId="11" xfId="0" applyFont="1" applyFill="1" applyBorder="1" applyAlignment="1">
      <alignment horizontal="center" vertical="top"/>
    </xf>
    <xf numFmtId="0" fontId="27" fillId="10" borderId="12" xfId="0" applyFont="1" applyFill="1" applyBorder="1" applyAlignment="1">
      <alignment horizontal="center" vertical="center" wrapText="1"/>
    </xf>
    <xf numFmtId="0" fontId="31" fillId="11" borderId="8" xfId="0" applyFont="1" applyFill="1" applyBorder="1" applyAlignment="1">
      <alignment horizontal="center" vertical="top" wrapText="1"/>
    </xf>
    <xf numFmtId="0" fontId="31" fillId="11" borderId="5" xfId="0" applyFont="1" applyFill="1" applyBorder="1" applyAlignment="1">
      <alignment horizontal="center" vertical="top" wrapText="1"/>
    </xf>
    <xf numFmtId="0" fontId="31" fillId="11" borderId="16" xfId="0" applyFont="1" applyFill="1" applyBorder="1" applyAlignment="1">
      <alignment horizontal="center" vertical="top" wrapText="1"/>
    </xf>
    <xf numFmtId="0" fontId="9" fillId="8" borderId="13" xfId="0" applyFont="1" applyFill="1" applyBorder="1" applyAlignment="1">
      <alignment horizontal="center" vertical="center"/>
    </xf>
    <xf numFmtId="0" fontId="9" fillId="8" borderId="5" xfId="0" applyFont="1" applyFill="1" applyBorder="1" applyAlignment="1">
      <alignment horizontal="center" vertical="center" wrapText="1"/>
    </xf>
    <xf numFmtId="0" fontId="9" fillId="8" borderId="5" xfId="0" applyFont="1" applyFill="1" applyBorder="1" applyAlignment="1">
      <alignment vertical="center" wrapText="1"/>
    </xf>
    <xf numFmtId="0" fontId="9" fillId="8" borderId="5" xfId="0" applyFont="1" applyFill="1" applyBorder="1" applyAlignment="1">
      <alignment horizontal="justify" vertical="center" wrapText="1"/>
    </xf>
    <xf numFmtId="0" fontId="14" fillId="8" borderId="5" xfId="0" applyFont="1" applyFill="1" applyBorder="1" applyAlignment="1" applyProtection="1">
      <alignment horizontal="center" vertical="center" wrapText="1"/>
    </xf>
    <xf numFmtId="0" fontId="9" fillId="8" borderId="5" xfId="3" applyFont="1" applyFill="1" applyBorder="1" applyAlignment="1" applyProtection="1">
      <alignment horizontal="center" vertical="center" wrapText="1"/>
    </xf>
    <xf numFmtId="0" fontId="9" fillId="8" borderId="14" xfId="0" applyFont="1" applyFill="1" applyBorder="1" applyAlignment="1">
      <alignment horizontal="center" vertical="center" wrapText="1"/>
    </xf>
    <xf numFmtId="0" fontId="9" fillId="8" borderId="5" xfId="0" applyFont="1" applyFill="1" applyBorder="1"/>
    <xf numFmtId="0" fontId="9" fillId="8" borderId="16"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8" borderId="15" xfId="0" applyFont="1" applyFill="1" applyBorder="1" applyAlignment="1">
      <alignment horizontal="center" vertical="center"/>
    </xf>
    <xf numFmtId="49" fontId="4" fillId="0" borderId="0" xfId="0" applyNumberFormat="1" applyFont="1" applyAlignment="1">
      <alignment horizontal="left" vertical="top" wrapText="1"/>
    </xf>
    <xf numFmtId="0" fontId="4" fillId="0" borderId="0" xfId="1" applyFont="1" applyFill="1" applyAlignment="1">
      <alignment wrapText="1"/>
    </xf>
    <xf numFmtId="0" fontId="2" fillId="0" borderId="0" xfId="0" applyFont="1" applyFill="1" applyAlignment="1">
      <alignment wrapText="1"/>
    </xf>
    <xf numFmtId="0" fontId="4" fillId="0" borderId="0" xfId="1" applyFont="1" applyFill="1" applyAlignment="1"/>
    <xf numFmtId="0" fontId="35" fillId="7" borderId="14" xfId="2" applyFont="1" applyFill="1" applyBorder="1" applyAlignment="1">
      <alignment horizontal="center" vertical="center" wrapText="1"/>
    </xf>
    <xf numFmtId="0" fontId="24" fillId="8" borderId="0" xfId="0" applyFont="1" applyFill="1" applyAlignment="1">
      <alignment horizontal="left" vertical="center" wrapText="1"/>
    </xf>
    <xf numFmtId="0" fontId="24" fillId="16" borderId="0" xfId="0" applyFont="1" applyFill="1" applyAlignment="1">
      <alignment horizontal="left" vertical="center" wrapText="1"/>
    </xf>
    <xf numFmtId="9" fontId="36" fillId="8" borderId="0" xfId="4" applyFont="1" applyFill="1" applyAlignment="1" applyProtection="1">
      <alignment vertical="top" wrapText="1"/>
    </xf>
    <xf numFmtId="0" fontId="36" fillId="8" borderId="0" xfId="0" applyFont="1" applyFill="1"/>
    <xf numFmtId="0" fontId="36" fillId="8" borderId="0" xfId="0" applyFont="1" applyFill="1" applyAlignment="1">
      <alignment horizontal="left" vertical="center" wrapText="1"/>
    </xf>
    <xf numFmtId="0" fontId="6" fillId="8" borderId="13" xfId="0" applyFont="1" applyFill="1" applyBorder="1" applyAlignment="1">
      <alignment horizontal="center" vertical="center" wrapText="1"/>
    </xf>
    <xf numFmtId="0" fontId="6" fillId="8" borderId="5" xfId="0" applyFont="1" applyFill="1" applyBorder="1" applyAlignment="1">
      <alignment vertical="center" wrapText="1"/>
    </xf>
    <xf numFmtId="0" fontId="6" fillId="8" borderId="7" xfId="0" applyFont="1" applyFill="1" applyBorder="1" applyAlignment="1">
      <alignment vertical="center" wrapText="1"/>
    </xf>
    <xf numFmtId="0" fontId="6" fillId="8" borderId="14"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8" borderId="16" xfId="0" applyFont="1" applyFill="1" applyBorder="1" applyAlignment="1">
      <alignment vertical="center" wrapText="1"/>
    </xf>
    <xf numFmtId="0" fontId="6" fillId="8" borderId="26" xfId="0" applyFont="1" applyFill="1" applyBorder="1" applyAlignment="1">
      <alignment vertical="center" wrapText="1"/>
    </xf>
    <xf numFmtId="0" fontId="6" fillId="8" borderId="17" xfId="0" applyFont="1" applyFill="1" applyBorder="1" applyAlignment="1">
      <alignment horizontal="center" vertical="center" wrapText="1"/>
    </xf>
    <xf numFmtId="0" fontId="23" fillId="8" borderId="5" xfId="0" applyFont="1" applyFill="1" applyBorder="1" applyAlignment="1">
      <alignment horizontal="left" vertical="center"/>
    </xf>
    <xf numFmtId="0" fontId="23" fillId="8" borderId="14" xfId="0" applyFont="1" applyFill="1" applyBorder="1" applyAlignment="1">
      <alignment horizontal="center" vertical="center"/>
    </xf>
    <xf numFmtId="0" fontId="6" fillId="8" borderId="5" xfId="0" applyFont="1" applyFill="1" applyBorder="1" applyAlignment="1">
      <alignment horizontal="left" vertical="center"/>
    </xf>
    <xf numFmtId="0" fontId="36" fillId="8" borderId="5" xfId="0" applyFont="1" applyFill="1" applyBorder="1"/>
    <xf numFmtId="0" fontId="36" fillId="8" borderId="14" xfId="0" applyFont="1" applyFill="1" applyBorder="1" applyAlignment="1">
      <alignment horizontal="center"/>
    </xf>
    <xf numFmtId="0" fontId="23" fillId="8" borderId="13" xfId="0" applyFont="1" applyFill="1" applyBorder="1" applyAlignment="1">
      <alignment horizontal="center" vertical="center" wrapText="1"/>
    </xf>
    <xf numFmtId="0" fontId="23" fillId="8" borderId="5" xfId="0" applyFont="1" applyFill="1" applyBorder="1" applyAlignment="1">
      <alignment horizontal="left" vertical="center" wrapText="1"/>
    </xf>
    <xf numFmtId="0" fontId="23" fillId="8" borderId="16" xfId="0" applyFont="1" applyFill="1" applyBorder="1" applyAlignment="1">
      <alignment horizontal="left" vertical="center"/>
    </xf>
    <xf numFmtId="0" fontId="23" fillId="8" borderId="17" xfId="0" applyFont="1" applyFill="1" applyBorder="1" applyAlignment="1">
      <alignment horizontal="center" vertical="center"/>
    </xf>
    <xf numFmtId="0" fontId="23" fillId="8" borderId="18" xfId="0" applyFont="1" applyFill="1" applyBorder="1" applyAlignment="1">
      <alignment horizontal="center" vertical="center" wrapText="1"/>
    </xf>
    <xf numFmtId="0" fontId="36" fillId="8" borderId="8" xfId="0" applyFont="1" applyFill="1" applyBorder="1"/>
    <xf numFmtId="0" fontId="23" fillId="8" borderId="19" xfId="0" applyFont="1" applyFill="1" applyBorder="1" applyAlignment="1">
      <alignment horizontal="center" vertical="center" wrapText="1"/>
    </xf>
    <xf numFmtId="0" fontId="23" fillId="8" borderId="14" xfId="0" applyFont="1" applyFill="1" applyBorder="1" applyAlignment="1">
      <alignment horizontal="center" vertical="center" wrapText="1"/>
    </xf>
    <xf numFmtId="0" fontId="36" fillId="8" borderId="5" xfId="0" applyFont="1" applyFill="1" applyBorder="1" applyAlignment="1">
      <alignment horizontal="left" vertical="center"/>
    </xf>
    <xf numFmtId="0" fontId="23" fillId="8" borderId="13" xfId="0" applyFont="1" applyFill="1" applyBorder="1" applyAlignment="1">
      <alignment horizontal="center" wrapText="1"/>
    </xf>
    <xf numFmtId="0" fontId="23" fillId="8" borderId="15" xfId="0" applyFont="1" applyFill="1" applyBorder="1" applyAlignment="1">
      <alignment horizontal="center" wrapText="1"/>
    </xf>
    <xf numFmtId="0" fontId="36" fillId="8" borderId="16" xfId="0" applyFont="1" applyFill="1" applyBorder="1" applyAlignment="1">
      <alignment horizontal="left" vertical="center"/>
    </xf>
    <xf numFmtId="0" fontId="36" fillId="8" borderId="16" xfId="0" applyFont="1" applyFill="1" applyBorder="1"/>
    <xf numFmtId="0" fontId="23" fillId="8" borderId="17" xfId="0" applyFont="1" applyFill="1" applyBorder="1" applyAlignment="1">
      <alignment horizontal="center" vertical="center" wrapText="1"/>
    </xf>
    <xf numFmtId="0" fontId="38" fillId="15" borderId="0" xfId="0" applyFont="1" applyFill="1" applyAlignment="1">
      <alignment horizontal="left" wrapText="1"/>
    </xf>
    <xf numFmtId="0" fontId="0" fillId="14" borderId="0" xfId="0" applyFill="1"/>
    <xf numFmtId="164" fontId="31" fillId="11" borderId="17" xfId="0" applyNumberFormat="1" applyFont="1" applyFill="1" applyBorder="1" applyAlignment="1">
      <alignment horizontal="center" vertical="center"/>
    </xf>
    <xf numFmtId="0" fontId="41" fillId="14" borderId="0" xfId="0" applyFont="1" applyFill="1"/>
    <xf numFmtId="0" fontId="22" fillId="10" borderId="10" xfId="0" applyFont="1" applyFill="1" applyBorder="1" applyAlignment="1" applyProtection="1">
      <alignment horizontal="center" vertical="center"/>
    </xf>
    <xf numFmtId="0" fontId="22" fillId="10" borderId="12" xfId="0" applyFont="1" applyFill="1" applyBorder="1" applyAlignment="1" applyProtection="1">
      <alignment horizontal="center" vertical="center"/>
    </xf>
    <xf numFmtId="0" fontId="0" fillId="8" borderId="0" xfId="0" applyFill="1" applyProtection="1"/>
    <xf numFmtId="0" fontId="22" fillId="9" borderId="13" xfId="0" applyFont="1" applyFill="1" applyBorder="1" applyAlignment="1" applyProtection="1">
      <alignment horizontal="center" vertical="center"/>
    </xf>
    <xf numFmtId="164" fontId="24" fillId="9" borderId="14" xfId="0" applyNumberFormat="1" applyFont="1" applyFill="1" applyBorder="1" applyAlignment="1" applyProtection="1">
      <alignment horizontal="center" vertical="center" wrapText="1"/>
    </xf>
    <xf numFmtId="0" fontId="9" fillId="8" borderId="0" xfId="0" applyFont="1" applyFill="1" applyAlignment="1" applyProtection="1">
      <alignment horizontal="center" vertical="center"/>
    </xf>
    <xf numFmtId="0" fontId="31" fillId="11" borderId="13" xfId="0" applyFont="1" applyFill="1" applyBorder="1" applyAlignment="1" applyProtection="1">
      <alignment horizontal="center" vertical="center"/>
    </xf>
    <xf numFmtId="164" fontId="31" fillId="11" borderId="14" xfId="0" applyNumberFormat="1" applyFont="1" applyFill="1" applyBorder="1" applyAlignment="1" applyProtection="1">
      <alignment horizontal="center" vertical="center"/>
    </xf>
    <xf numFmtId="0" fontId="31" fillId="13" borderId="15" xfId="0" applyFont="1" applyFill="1" applyBorder="1" applyAlignment="1" applyProtection="1">
      <alignment horizontal="center" vertical="center"/>
    </xf>
    <xf numFmtId="0" fontId="31" fillId="13" borderId="17" xfId="0" applyFont="1" applyFill="1" applyBorder="1" applyAlignment="1" applyProtection="1">
      <alignment horizontal="center" vertical="center"/>
    </xf>
    <xf numFmtId="0" fontId="4" fillId="8" borderId="0" xfId="0" applyFont="1" applyFill="1" applyAlignment="1" applyProtection="1">
      <alignment vertical="top" wrapText="1"/>
    </xf>
    <xf numFmtId="0" fontId="27" fillId="10" borderId="10" xfId="0" applyFont="1" applyFill="1" applyBorder="1" applyAlignment="1" applyProtection="1">
      <alignment horizontal="center" vertical="top" wrapText="1"/>
    </xf>
    <xf numFmtId="0" fontId="27" fillId="10" borderId="11" xfId="0" applyFont="1" applyFill="1" applyBorder="1" applyAlignment="1" applyProtection="1">
      <alignment horizontal="center" vertical="top"/>
    </xf>
    <xf numFmtId="0" fontId="27" fillId="10" borderId="12" xfId="0" applyFont="1" applyFill="1" applyBorder="1" applyAlignment="1" applyProtection="1">
      <alignment horizontal="center" vertical="center" wrapText="1"/>
    </xf>
    <xf numFmtId="0" fontId="31" fillId="11" borderId="8" xfId="0" applyFont="1" applyFill="1" applyBorder="1" applyAlignment="1" applyProtection="1">
      <alignment horizontal="center" vertical="top" wrapText="1"/>
    </xf>
    <xf numFmtId="164" fontId="32" fillId="11" borderId="19" xfId="0" applyNumberFormat="1" applyFont="1" applyFill="1" applyBorder="1" applyAlignment="1" applyProtection="1">
      <alignment horizontal="center" vertical="center" wrapText="1"/>
    </xf>
    <xf numFmtId="0" fontId="3" fillId="9" borderId="13" xfId="0" applyFont="1" applyFill="1" applyBorder="1" applyAlignment="1" applyProtection="1">
      <alignment vertical="top"/>
    </xf>
    <xf numFmtId="0" fontId="31" fillId="11" borderId="5" xfId="0" applyFont="1" applyFill="1" applyBorder="1" applyAlignment="1" applyProtection="1">
      <alignment horizontal="center" vertical="top" wrapText="1"/>
    </xf>
    <xf numFmtId="0" fontId="3" fillId="9" borderId="15" xfId="0" applyFont="1" applyFill="1" applyBorder="1" applyAlignment="1" applyProtection="1">
      <alignment vertical="top"/>
    </xf>
    <xf numFmtId="0" fontId="31" fillId="11" borderId="16" xfId="0" applyFont="1" applyFill="1" applyBorder="1" applyAlignment="1" applyProtection="1">
      <alignment horizontal="center" vertical="top" wrapText="1"/>
    </xf>
    <xf numFmtId="164" fontId="32" fillId="11" borderId="17" xfId="0" applyNumberFormat="1" applyFont="1" applyFill="1" applyBorder="1" applyAlignment="1" applyProtection="1">
      <alignment horizontal="center" vertical="center" wrapText="1"/>
    </xf>
    <xf numFmtId="0" fontId="33" fillId="0" borderId="0" xfId="0" applyFont="1" applyFill="1"/>
    <xf numFmtId="0" fontId="13" fillId="5" borderId="16" xfId="0" applyFont="1" applyFill="1" applyBorder="1" applyAlignment="1" applyProtection="1">
      <alignment horizontal="center" vertical="center" wrapText="1"/>
      <protection locked="0"/>
    </xf>
    <xf numFmtId="0" fontId="9" fillId="8" borderId="0" xfId="0" applyFont="1" applyFill="1" applyBorder="1" applyAlignment="1" applyProtection="1">
      <alignment horizontal="center" vertical="center" wrapText="1"/>
    </xf>
    <xf numFmtId="0" fontId="39" fillId="8" borderId="0" xfId="0" applyFont="1" applyFill="1" applyAlignment="1" applyProtection="1">
      <alignment horizontal="center"/>
    </xf>
    <xf numFmtId="166" fontId="43" fillId="7" borderId="5" xfId="0" applyNumberFormat="1" applyFont="1" applyFill="1" applyBorder="1" applyAlignment="1">
      <alignment horizontal="center" vertical="center" wrapText="1"/>
    </xf>
    <xf numFmtId="0" fontId="43" fillId="7" borderId="5" xfId="0" applyFont="1" applyFill="1" applyBorder="1" applyAlignment="1">
      <alignment horizontal="center" vertical="center" wrapText="1"/>
    </xf>
    <xf numFmtId="166" fontId="44" fillId="7" borderId="5" xfId="0" applyNumberFormat="1" applyFont="1" applyFill="1" applyBorder="1" applyAlignment="1">
      <alignment horizontal="center" vertical="center" wrapText="1"/>
    </xf>
    <xf numFmtId="0" fontId="44" fillId="7" borderId="5" xfId="0" applyFont="1" applyFill="1" applyBorder="1" applyAlignment="1">
      <alignment horizontal="center" vertical="center" wrapText="1"/>
    </xf>
    <xf numFmtId="0" fontId="46" fillId="8" borderId="0" xfId="0" applyFont="1" applyFill="1" applyAlignment="1" applyProtection="1">
      <alignment horizontal="center" vertical="center"/>
    </xf>
    <xf numFmtId="0" fontId="16" fillId="8" borderId="0" xfId="0" applyFont="1" applyFill="1" applyBorder="1" applyAlignment="1" applyProtection="1">
      <alignment vertical="center" wrapText="1"/>
    </xf>
    <xf numFmtId="0" fontId="47" fillId="8" borderId="0" xfId="0" applyFont="1" applyFill="1" applyBorder="1" applyAlignment="1" applyProtection="1">
      <alignment horizontal="center" vertical="center" wrapText="1"/>
    </xf>
    <xf numFmtId="0" fontId="35" fillId="8" borderId="0" xfId="0" applyFont="1" applyFill="1" applyBorder="1" applyAlignment="1" applyProtection="1">
      <alignment vertical="center"/>
    </xf>
    <xf numFmtId="0" fontId="17" fillId="8" borderId="0" xfId="0" applyFont="1" applyFill="1" applyBorder="1" applyAlignment="1" applyProtection="1">
      <alignment vertical="center" wrapText="1"/>
    </xf>
    <xf numFmtId="0" fontId="48" fillId="8" borderId="0" xfId="0" applyFont="1" applyFill="1" applyProtection="1"/>
    <xf numFmtId="0" fontId="16" fillId="8" borderId="0" xfId="0" applyFont="1" applyFill="1" applyBorder="1" applyAlignment="1" applyProtection="1">
      <alignment horizontal="center" vertical="center"/>
    </xf>
    <xf numFmtId="0" fontId="48" fillId="0" borderId="0" xfId="0" applyFont="1"/>
    <xf numFmtId="166" fontId="43" fillId="7" borderId="5" xfId="0" applyNumberFormat="1" applyFont="1" applyFill="1" applyBorder="1" applyAlignment="1">
      <alignment horizontal="center" vertical="center"/>
    </xf>
    <xf numFmtId="0" fontId="46" fillId="8" borderId="0" xfId="0" applyFont="1" applyFill="1" applyAlignment="1">
      <alignment horizontal="center" vertical="center"/>
    </xf>
    <xf numFmtId="0" fontId="16" fillId="8" borderId="0" xfId="0" applyFont="1" applyFill="1" applyBorder="1" applyAlignment="1">
      <alignment vertical="center" wrapText="1"/>
    </xf>
    <xf numFmtId="0" fontId="47" fillId="8" borderId="0" xfId="0" applyFont="1" applyFill="1" applyBorder="1" applyAlignment="1">
      <alignment horizontal="center" vertical="center" wrapText="1"/>
    </xf>
    <xf numFmtId="0" fontId="35" fillId="8" borderId="0" xfId="0" applyFont="1" applyFill="1" applyBorder="1" applyAlignment="1">
      <alignment vertical="center"/>
    </xf>
    <xf numFmtId="0" fontId="17" fillId="8" borderId="0" xfId="0" applyFont="1" applyFill="1" applyBorder="1" applyAlignment="1">
      <alignment vertical="center" wrapText="1"/>
    </xf>
    <xf numFmtId="0" fontId="48" fillId="8" borderId="0" xfId="0" applyFont="1" applyFill="1"/>
    <xf numFmtId="0" fontId="35" fillId="7" borderId="13" xfId="2" applyFont="1" applyFill="1" applyBorder="1" applyAlignment="1">
      <alignment horizontal="center" vertical="center" wrapText="1"/>
    </xf>
    <xf numFmtId="0" fontId="35" fillId="7" borderId="5" xfId="2" applyFont="1" applyFill="1" applyBorder="1" applyAlignment="1">
      <alignment horizontal="center" vertical="center" wrapText="1"/>
    </xf>
    <xf numFmtId="0" fontId="49" fillId="8" borderId="0" xfId="0" applyFont="1" applyFill="1" applyAlignment="1">
      <alignment horizontal="center" vertical="center"/>
    </xf>
    <xf numFmtId="0" fontId="35" fillId="8" borderId="0" xfId="0" applyFont="1" applyFill="1" applyBorder="1" applyAlignment="1">
      <alignment vertical="center" wrapText="1"/>
    </xf>
    <xf numFmtId="0" fontId="45" fillId="8" borderId="0" xfId="0" applyFont="1" applyFill="1" applyBorder="1" applyAlignment="1">
      <alignment horizontal="center" vertical="center" wrapText="1"/>
    </xf>
    <xf numFmtId="0" fontId="50" fillId="9" borderId="23"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5" xfId="0" applyFont="1" applyFill="1" applyBorder="1" applyAlignment="1">
      <alignment horizontal="center" vertical="center"/>
    </xf>
    <xf numFmtId="0" fontId="52" fillId="17" borderId="38" xfId="3" applyFont="1" applyFill="1" applyBorder="1" applyAlignment="1" applyProtection="1">
      <alignment horizontal="center" vertical="center" wrapText="1"/>
    </xf>
    <xf numFmtId="0" fontId="13" fillId="8" borderId="16" xfId="0" applyFont="1" applyFill="1" applyBorder="1" applyAlignment="1">
      <alignment horizontal="center" vertical="center" wrapText="1"/>
    </xf>
    <xf numFmtId="0" fontId="54" fillId="8" borderId="0" xfId="0" applyFont="1" applyFill="1" applyAlignment="1">
      <alignment vertical="center" wrapText="1"/>
    </xf>
    <xf numFmtId="0" fontId="42" fillId="14" borderId="0" xfId="0" applyFont="1" applyFill="1" applyBorder="1" applyAlignment="1">
      <alignment vertical="center"/>
    </xf>
    <xf numFmtId="0" fontId="26" fillId="14" borderId="0" xfId="0" applyFont="1" applyFill="1" applyBorder="1" applyAlignment="1">
      <alignment vertical="center"/>
    </xf>
    <xf numFmtId="0" fontId="9" fillId="0" borderId="0" xfId="0" applyFont="1" applyFill="1" applyBorder="1" applyAlignment="1" applyProtection="1">
      <alignment horizontal="center" vertical="center" wrapText="1"/>
    </xf>
    <xf numFmtId="0" fontId="0" fillId="0" borderId="0" xfId="0" applyFill="1" applyProtection="1"/>
    <xf numFmtId="0" fontId="3" fillId="0" borderId="0" xfId="0" applyFont="1" applyFill="1" applyAlignment="1" applyProtection="1">
      <alignment vertical="top"/>
    </xf>
    <xf numFmtId="0" fontId="3" fillId="0" borderId="0" xfId="0" applyFont="1" applyFill="1" applyProtection="1"/>
    <xf numFmtId="0" fontId="33" fillId="0" borderId="0" xfId="0" applyFont="1" applyFill="1" applyProtection="1"/>
    <xf numFmtId="0" fontId="55" fillId="8" borderId="0" xfId="0" applyFont="1" applyFill="1" applyBorder="1" applyAlignment="1" applyProtection="1">
      <alignment vertical="center"/>
    </xf>
    <xf numFmtId="0" fontId="56" fillId="8" borderId="0" xfId="0" applyFont="1" applyFill="1" applyBorder="1" applyAlignment="1" applyProtection="1">
      <alignment vertical="center"/>
    </xf>
    <xf numFmtId="0" fontId="55" fillId="8" borderId="0" xfId="0" applyFont="1" applyFill="1" applyBorder="1" applyAlignment="1">
      <alignment vertical="center"/>
    </xf>
    <xf numFmtId="0" fontId="56" fillId="8" borderId="0" xfId="0" applyFont="1" applyFill="1" applyBorder="1" applyAlignment="1">
      <alignment vertical="center"/>
    </xf>
    <xf numFmtId="0" fontId="36" fillId="8" borderId="5" xfId="0" applyFont="1" applyFill="1" applyBorder="1" applyAlignment="1">
      <alignment horizontal="left" vertical="center"/>
    </xf>
    <xf numFmtId="0" fontId="37" fillId="14" borderId="0" xfId="0" applyFont="1" applyFill="1" applyBorder="1" applyAlignment="1">
      <alignment horizontal="left" vertical="center" wrapText="1"/>
    </xf>
    <xf numFmtId="0" fontId="36" fillId="8" borderId="0" xfId="0" applyFont="1" applyFill="1" applyAlignment="1">
      <alignment wrapText="1"/>
    </xf>
    <xf numFmtId="0" fontId="58" fillId="9" borderId="13" xfId="0" applyFont="1" applyFill="1" applyBorder="1" applyAlignment="1">
      <alignment vertical="top"/>
    </xf>
    <xf numFmtId="0" fontId="58" fillId="9" borderId="18" xfId="0" applyFont="1" applyFill="1" applyBorder="1" applyAlignment="1" applyProtection="1">
      <alignment vertical="top"/>
    </xf>
    <xf numFmtId="0" fontId="6" fillId="7" borderId="5" xfId="0" applyFont="1" applyFill="1" applyBorder="1" applyAlignment="1">
      <alignment horizontal="center" vertical="center" wrapText="1"/>
    </xf>
    <xf numFmtId="0" fontId="62" fillId="7" borderId="5"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14" fillId="8" borderId="16" xfId="0" applyFont="1" applyFill="1" applyBorder="1" applyAlignment="1">
      <alignment vertical="center" wrapText="1"/>
    </xf>
    <xf numFmtId="0" fontId="36" fillId="8" borderId="5" xfId="0" applyFont="1" applyFill="1" applyBorder="1" applyAlignment="1">
      <alignment horizontal="left" vertical="center"/>
    </xf>
    <xf numFmtId="0" fontId="63" fillId="8" borderId="5" xfId="0" applyFont="1" applyFill="1" applyBorder="1" applyAlignment="1">
      <alignment vertical="center" wrapText="1"/>
    </xf>
    <xf numFmtId="0" fontId="36" fillId="8" borderId="5" xfId="0" applyFont="1" applyFill="1" applyBorder="1" applyAlignment="1">
      <alignment vertical="center" wrapText="1"/>
    </xf>
    <xf numFmtId="0" fontId="40" fillId="14" borderId="0" xfId="0" applyFont="1" applyFill="1" applyAlignment="1">
      <alignment wrapText="1"/>
    </xf>
    <xf numFmtId="0" fontId="51" fillId="10" borderId="39" xfId="0" applyFont="1" applyFill="1" applyBorder="1" applyAlignment="1">
      <alignment horizontal="center" vertical="center" wrapText="1"/>
    </xf>
    <xf numFmtId="0" fontId="51" fillId="10" borderId="22" xfId="0" applyFont="1" applyFill="1" applyBorder="1" applyAlignment="1">
      <alignment horizontal="center" vertical="center" wrapText="1"/>
    </xf>
    <xf numFmtId="0" fontId="61" fillId="7" borderId="35" xfId="0" applyFont="1" applyFill="1" applyBorder="1" applyAlignment="1">
      <alignment horizontal="center" vertical="center" wrapText="1"/>
    </xf>
    <xf numFmtId="0" fontId="61" fillId="7" borderId="8" xfId="0" applyFont="1" applyFill="1" applyBorder="1" applyAlignment="1">
      <alignment horizontal="center" vertical="center" wrapText="1"/>
    </xf>
    <xf numFmtId="0" fontId="16" fillId="7" borderId="35"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42" fillId="14" borderId="2" xfId="0" applyFont="1" applyFill="1" applyBorder="1" applyAlignment="1">
      <alignment horizontal="center" vertical="center"/>
    </xf>
    <xf numFmtId="0" fontId="42" fillId="14" borderId="3" xfId="0" applyFont="1" applyFill="1" applyBorder="1" applyAlignment="1">
      <alignment horizontal="center" vertical="center"/>
    </xf>
    <xf numFmtId="0" fontId="42" fillId="14" borderId="1" xfId="0" applyFont="1" applyFill="1" applyBorder="1" applyAlignment="1">
      <alignment horizontal="center" vertical="center"/>
    </xf>
    <xf numFmtId="0" fontId="26" fillId="14" borderId="4" xfId="0" applyFont="1" applyFill="1" applyBorder="1" applyAlignment="1">
      <alignment horizontal="center" vertical="center"/>
    </xf>
    <xf numFmtId="0" fontId="26" fillId="14" borderId="0" xfId="0" applyFont="1" applyFill="1" applyBorder="1" applyAlignment="1">
      <alignment horizontal="center" vertical="center"/>
    </xf>
    <xf numFmtId="0" fontId="26" fillId="14" borderId="32"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0" xfId="0" applyFont="1" applyFill="1" applyBorder="1" applyAlignment="1">
      <alignment horizontal="center" vertical="center"/>
    </xf>
    <xf numFmtId="0" fontId="30" fillId="4" borderId="32" xfId="0" applyFont="1" applyFill="1" applyBorder="1" applyAlignment="1">
      <alignment horizontal="center" vertical="center"/>
    </xf>
    <xf numFmtId="0" fontId="35" fillId="7" borderId="31" xfId="0" applyFont="1" applyFill="1" applyBorder="1" applyAlignment="1">
      <alignment horizontal="center" vertical="center" wrapText="1"/>
    </xf>
    <xf numFmtId="0" fontId="35" fillId="7" borderId="6" xfId="0" applyFont="1" applyFill="1" applyBorder="1" applyAlignment="1">
      <alignment horizontal="center" vertical="center" wrapText="1"/>
    </xf>
    <xf numFmtId="0" fontId="35" fillId="7" borderId="21" xfId="0" applyFont="1" applyFill="1" applyBorder="1" applyAlignment="1">
      <alignment horizontal="center" vertical="center" wrapText="1"/>
    </xf>
    <xf numFmtId="0" fontId="16" fillId="7" borderId="29" xfId="0" applyFont="1" applyFill="1" applyBorder="1" applyAlignment="1">
      <alignment horizontal="center" vertical="center" wrapText="1"/>
    </xf>
    <xf numFmtId="0" fontId="16" fillId="7" borderId="30" xfId="0" applyFont="1" applyFill="1" applyBorder="1" applyAlignment="1">
      <alignment horizontal="center" vertical="center" wrapText="1"/>
    </xf>
    <xf numFmtId="0" fontId="16" fillId="7" borderId="33" xfId="0" applyFont="1" applyFill="1" applyBorder="1" applyAlignment="1">
      <alignment horizontal="center" vertical="center" wrapText="1"/>
    </xf>
    <xf numFmtId="0" fontId="60" fillId="7" borderId="5" xfId="0" applyFont="1" applyFill="1" applyBorder="1" applyAlignment="1">
      <alignment horizontal="center" vertical="center"/>
    </xf>
    <xf numFmtId="166" fontId="43" fillId="7" borderId="5" xfId="0" applyNumberFormat="1" applyFont="1" applyFill="1" applyBorder="1" applyAlignment="1">
      <alignment horizontal="center" vertical="center" wrapText="1"/>
    </xf>
    <xf numFmtId="0" fontId="43" fillId="7" borderId="7" xfId="0" applyFont="1" applyFill="1" applyBorder="1" applyAlignment="1">
      <alignment horizontal="center" vertical="center"/>
    </xf>
    <xf numFmtId="0" fontId="43" fillId="7" borderId="5" xfId="0" applyFont="1" applyFill="1" applyBorder="1" applyAlignment="1">
      <alignment horizontal="center" vertical="center"/>
    </xf>
    <xf numFmtId="0" fontId="35" fillId="7" borderId="5" xfId="0" applyFont="1" applyFill="1" applyBorder="1" applyAlignment="1">
      <alignment horizontal="center" vertical="center" wrapText="1"/>
    </xf>
    <xf numFmtId="0" fontId="30" fillId="4" borderId="20" xfId="0" applyFont="1" applyFill="1" applyBorder="1" applyAlignment="1">
      <alignment horizontal="center" vertical="center"/>
    </xf>
    <xf numFmtId="0" fontId="30" fillId="4" borderId="6" xfId="0" applyFont="1" applyFill="1" applyBorder="1" applyAlignment="1">
      <alignment horizontal="center" vertical="center"/>
    </xf>
    <xf numFmtId="0" fontId="30" fillId="4" borderId="21" xfId="0" applyFont="1" applyFill="1" applyBorder="1" applyAlignment="1">
      <alignment horizontal="center" vertical="center"/>
    </xf>
    <xf numFmtId="0" fontId="34" fillId="7" borderId="7"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34" fillId="7" borderId="14" xfId="0" applyFont="1" applyFill="1" applyBorder="1" applyAlignment="1">
      <alignment horizontal="center" vertical="center" wrapText="1"/>
    </xf>
    <xf numFmtId="0" fontId="34" fillId="7" borderId="34" xfId="0" applyFont="1" applyFill="1" applyBorder="1" applyAlignment="1">
      <alignment horizontal="center" vertical="center" wrapText="1"/>
    </xf>
    <xf numFmtId="0" fontId="34" fillId="7" borderId="25" xfId="0" applyFont="1" applyFill="1" applyBorder="1" applyAlignment="1">
      <alignment horizontal="center" vertical="center" wrapText="1"/>
    </xf>
    <xf numFmtId="0" fontId="34" fillId="7" borderId="35" xfId="0" applyFont="1" applyFill="1" applyBorder="1" applyAlignment="1">
      <alignment horizontal="center" vertical="center" wrapText="1"/>
    </xf>
    <xf numFmtId="0" fontId="34" fillId="7" borderId="8" xfId="0" applyFont="1" applyFill="1" applyBorder="1" applyAlignment="1">
      <alignment horizontal="center" vertical="center" wrapText="1"/>
    </xf>
    <xf numFmtId="0" fontId="34" fillId="7" borderId="36" xfId="0" applyFont="1" applyFill="1" applyBorder="1" applyAlignment="1">
      <alignment horizontal="center" vertical="center" wrapText="1"/>
    </xf>
    <xf numFmtId="0" fontId="34" fillId="7" borderId="24" xfId="0" applyFont="1" applyFill="1" applyBorder="1" applyAlignment="1">
      <alignment horizontal="center" vertical="center" wrapText="1"/>
    </xf>
    <xf numFmtId="0" fontId="53" fillId="17" borderId="0" xfId="0" applyFont="1" applyFill="1" applyAlignment="1" applyProtection="1">
      <alignment horizontal="center" vertical="center"/>
      <protection locked="0"/>
    </xf>
    <xf numFmtId="0" fontId="42" fillId="14" borderId="4" xfId="0" applyFont="1" applyFill="1" applyBorder="1" applyAlignment="1">
      <alignment horizontal="center" vertical="center"/>
    </xf>
    <xf numFmtId="0" fontId="42" fillId="14" borderId="0" xfId="0" applyFont="1" applyFill="1" applyBorder="1" applyAlignment="1">
      <alignment horizontal="center" vertical="center"/>
    </xf>
    <xf numFmtId="0" fontId="34" fillId="6" borderId="34" xfId="0" applyFont="1" applyFill="1" applyBorder="1" applyAlignment="1">
      <alignment horizontal="center" vertical="center"/>
    </xf>
    <xf numFmtId="0" fontId="34" fillId="6" borderId="30" xfId="0" applyFont="1" applyFill="1" applyBorder="1" applyAlignment="1">
      <alignment horizontal="center" vertical="center"/>
    </xf>
    <xf numFmtId="0" fontId="34" fillId="6" borderId="33" xfId="0" applyFont="1" applyFill="1" applyBorder="1" applyAlignment="1">
      <alignment horizontal="center" vertical="center"/>
    </xf>
    <xf numFmtId="0" fontId="34" fillId="4" borderId="34" xfId="0" applyFont="1" applyFill="1" applyBorder="1" applyAlignment="1">
      <alignment horizontal="center" vertical="center"/>
    </xf>
    <xf numFmtId="0" fontId="34" fillId="4" borderId="30" xfId="0" applyFont="1" applyFill="1" applyBorder="1" applyAlignment="1">
      <alignment horizontal="center" vertical="center"/>
    </xf>
    <xf numFmtId="0" fontId="34" fillId="4" borderId="33" xfId="0" applyFont="1" applyFill="1" applyBorder="1" applyAlignment="1">
      <alignment horizontal="center" vertical="center"/>
    </xf>
    <xf numFmtId="0" fontId="17" fillId="7" borderId="31"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25" fillId="14" borderId="4" xfId="0" applyFont="1" applyFill="1" applyBorder="1" applyAlignment="1">
      <alignment horizontal="center" vertical="center"/>
    </xf>
    <xf numFmtId="0" fontId="25" fillId="14" borderId="0" xfId="0" applyFont="1" applyFill="1" applyBorder="1" applyAlignment="1">
      <alignment horizontal="center" vertical="center"/>
    </xf>
    <xf numFmtId="0" fontId="25" fillId="14" borderId="32" xfId="0" applyFont="1" applyFill="1" applyBorder="1" applyAlignment="1">
      <alignment horizontal="center" vertical="center"/>
    </xf>
    <xf numFmtId="0" fontId="16" fillId="7" borderId="31"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59" fillId="7" borderId="37" xfId="0" applyFont="1" applyFill="1" applyBorder="1" applyAlignment="1">
      <alignment horizontal="center" vertical="center"/>
    </xf>
    <xf numFmtId="0" fontId="59" fillId="7" borderId="18"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8" xfId="0" applyFont="1" applyFill="1" applyBorder="1" applyAlignment="1">
      <alignment horizontal="center" vertical="center"/>
    </xf>
    <xf numFmtId="166" fontId="43" fillId="7" borderId="31" xfId="0" applyNumberFormat="1" applyFont="1" applyFill="1" applyBorder="1" applyAlignment="1">
      <alignment horizontal="center" vertical="center" wrapText="1"/>
    </xf>
    <xf numFmtId="166" fontId="43" fillId="7" borderId="6" xfId="0" applyNumberFormat="1" applyFont="1" applyFill="1" applyBorder="1" applyAlignment="1">
      <alignment horizontal="center" vertical="center" wrapText="1"/>
    </xf>
    <xf numFmtId="166" fontId="43" fillId="7" borderId="7" xfId="0" applyNumberFormat="1" applyFont="1" applyFill="1" applyBorder="1" applyAlignment="1">
      <alignment horizontal="center" vertical="center" wrapText="1"/>
    </xf>
    <xf numFmtId="0" fontId="17" fillId="7" borderId="7" xfId="0" applyFont="1" applyFill="1" applyBorder="1" applyAlignment="1">
      <alignment horizontal="center" vertical="center" wrapText="1"/>
    </xf>
    <xf numFmtId="0" fontId="53" fillId="17" borderId="0" xfId="0" applyFont="1" applyFill="1" applyAlignment="1">
      <alignment horizontal="center" vertical="center"/>
    </xf>
    <xf numFmtId="0" fontId="23" fillId="8" borderId="13" xfId="0" applyFont="1" applyFill="1" applyBorder="1" applyAlignment="1">
      <alignment horizontal="center" vertical="center" wrapText="1"/>
    </xf>
    <xf numFmtId="0" fontId="6" fillId="8" borderId="5" xfId="0" applyFont="1" applyFill="1" applyBorder="1" applyAlignment="1">
      <alignment horizontal="left" vertical="center" wrapText="1"/>
    </xf>
    <xf numFmtId="0" fontId="23" fillId="8" borderId="5" xfId="0" applyFont="1" applyFill="1" applyBorder="1" applyAlignment="1">
      <alignment horizontal="left" vertical="center" wrapText="1"/>
    </xf>
    <xf numFmtId="0" fontId="42" fillId="14" borderId="27" xfId="0" applyFont="1" applyFill="1" applyBorder="1" applyAlignment="1">
      <alignment horizontal="center" vertical="center" wrapText="1"/>
    </xf>
    <xf numFmtId="0" fontId="42" fillId="14" borderId="9" xfId="0" applyFont="1" applyFill="1" applyBorder="1" applyAlignment="1">
      <alignment horizontal="center" vertical="center" wrapText="1"/>
    </xf>
    <xf numFmtId="0" fontId="42" fillId="14" borderId="28" xfId="0" applyFont="1" applyFill="1" applyBorder="1" applyAlignment="1">
      <alignment horizontal="center" vertical="center" wrapText="1"/>
    </xf>
    <xf numFmtId="0" fontId="28" fillId="14" borderId="18"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28" fillId="14" borderId="19" xfId="0" applyFont="1" applyFill="1" applyBorder="1" applyAlignment="1">
      <alignment horizontal="center" vertical="center" wrapText="1"/>
    </xf>
    <xf numFmtId="0" fontId="23" fillId="8" borderId="14" xfId="0" applyFont="1" applyFill="1" applyBorder="1" applyAlignment="1">
      <alignment horizontal="center" vertical="center"/>
    </xf>
    <xf numFmtId="49" fontId="23" fillId="8" borderId="13" xfId="0" applyNumberFormat="1" applyFont="1" applyFill="1" applyBorder="1" applyAlignment="1">
      <alignment horizontal="center" vertical="center" wrapText="1"/>
    </xf>
    <xf numFmtId="49" fontId="23" fillId="8" borderId="5" xfId="0" applyNumberFormat="1" applyFont="1" applyFill="1" applyBorder="1" applyAlignment="1">
      <alignment horizontal="left" vertical="center" wrapText="1"/>
    </xf>
    <xf numFmtId="0" fontId="23" fillId="8" borderId="15" xfId="0" applyFont="1" applyFill="1" applyBorder="1" applyAlignment="1">
      <alignment horizontal="center" vertical="center" wrapText="1"/>
    </xf>
    <xf numFmtId="0" fontId="23" fillId="8" borderId="16" xfId="0" applyFont="1" applyFill="1" applyBorder="1" applyAlignment="1">
      <alignment horizontal="left" vertical="center" wrapText="1"/>
    </xf>
    <xf numFmtId="0" fontId="36" fillId="8" borderId="8" xfId="0" applyFont="1" applyFill="1" applyBorder="1" applyAlignment="1">
      <alignment horizontal="left" vertical="center"/>
    </xf>
    <xf numFmtId="0" fontId="36" fillId="8" borderId="5" xfId="0" applyFont="1" applyFill="1" applyBorder="1" applyAlignment="1">
      <alignment horizontal="left" vertical="center"/>
    </xf>
  </cellXfs>
  <cellStyles count="5">
    <cellStyle name="20% - Акцент1" xfId="1" builtinId="30"/>
    <cellStyle name="Акцент1" xfId="2" builtinId="29"/>
    <cellStyle name="Гиперссылка" xfId="3" builtinId="8"/>
    <cellStyle name="Обычный" xfId="0" builtinId="0"/>
    <cellStyle name="Процентный" xfId="4" builtinId="5"/>
  </cellStyles>
  <dxfs count="40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EB9C"/>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ont>
        <color rgb="FF9C0006"/>
      </font>
      <fill>
        <patternFill>
          <bgColor rgb="FFFFC7CE"/>
        </patternFill>
      </fill>
    </dxf>
    <dxf>
      <font>
        <color rgb="FF9C0006"/>
      </font>
      <fill>
        <patternFill>
          <bgColor rgb="FFFFC7CE"/>
        </patternFill>
      </fill>
    </dxf>
    <dxf>
      <font>
        <color auto="1"/>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protection locked="0"/>
    </dxf>
    <dxf>
      <protection locked="0"/>
    </dxf>
    <dxf>
      <protection locked="0"/>
    </dxf>
    <dxf>
      <protection locked="0"/>
    </dxf>
    <dxf>
      <protection locked="0"/>
    </dxf>
    <dxf>
      <protection locked="0"/>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protection locked="0"/>
    </dxf>
    <dxf>
      <protection locked="0"/>
    </dxf>
    <dxf>
      <protection locked="0"/>
    </dxf>
    <dxf>
      <protection locked="0"/>
    </dxf>
    <dxf>
      <protection locked="0"/>
    </dxf>
    <dxf>
      <protection locked="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ill>
        <patternFill>
          <fgColor rgb="FFCC9900"/>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rgb="FFCC9900"/>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auto="1"/>
      </font>
      <fill>
        <patternFill>
          <bgColor rgb="FFFFEB9C"/>
        </patternFill>
      </fill>
    </dxf>
    <dxf>
      <font>
        <color rgb="FF9C0006"/>
      </font>
      <fill>
        <patternFill>
          <bgColor rgb="FFFFC7CE"/>
        </patternFill>
      </fill>
    </dxf>
    <dxf>
      <font>
        <color auto="1"/>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uk-UA" sz="1100" b="1" i="0" u="none" strike="noStrike" kern="1200" baseline="0">
                <a:solidFill>
                  <a:srgbClr val="000000"/>
                </a:solidFill>
                <a:latin typeface="Arial"/>
                <a:ea typeface="Arial"/>
                <a:cs typeface="Arial"/>
              </a:defRPr>
            </a:pPr>
            <a:r>
              <a:rPr lang="ru-RU" sz="1200" b="1" i="0" baseline="0">
                <a:effectLst/>
              </a:rPr>
              <a:t>Доли ответов на вопросы Группы 1</a:t>
            </a:r>
            <a:endParaRPr lang="uk-UA" sz="1200">
              <a:effectLst/>
            </a:endParaRPr>
          </a:p>
        </c:rich>
      </c:tx>
      <c:layout>
        <c:manualLayout>
          <c:xMode val="edge"/>
          <c:yMode val="edge"/>
          <c:x val="1.7302467676528883E-2"/>
          <c:y val="3.2074673005419579E-2"/>
        </c:manualLayout>
      </c:layout>
      <c:overlay val="0"/>
      <c:spPr>
        <a:noFill/>
        <a:ln w="25400">
          <a:noFill/>
        </a:ln>
        <a:effectLst/>
      </c:spPr>
    </c:title>
    <c:autoTitleDeleted val="0"/>
    <c:view3D>
      <c:rotX val="34"/>
      <c:rotY val="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30679565747123"/>
          <c:y val="0.19467088812629241"/>
          <c:w val="0.71346890944622665"/>
          <c:h val="0.70846743884072438"/>
        </c:manualLayout>
      </c:layout>
      <c:pie3DChart>
        <c:varyColors val="1"/>
        <c:ser>
          <c:idx val="0"/>
          <c:order val="0"/>
          <c:tx>
            <c:v>B1</c:v>
          </c:tx>
          <c:dPt>
            <c:idx val="0"/>
            <c:bubble3D val="0"/>
            <c:spPr>
              <a:solidFill>
                <a:schemeClr val="accent6"/>
              </a:solidFill>
              <a:ln>
                <a:noFill/>
              </a:ln>
              <a:effectLst/>
              <a:sp3d/>
            </c:spPr>
            <c:extLst xmlns:c16r2="http://schemas.microsoft.com/office/drawing/2015/06/chart">
              <c:ext xmlns:c16="http://schemas.microsoft.com/office/drawing/2014/chart" uri="{C3380CC4-5D6E-409C-BE32-E72D297353CC}">
                <c16:uniqueId val="{00000001-7C93-43B0-AA87-755FA6A492DB}"/>
              </c:ext>
            </c:extLst>
          </c:dPt>
          <c:dPt>
            <c:idx val="1"/>
            <c:bubble3D val="0"/>
            <c:spPr>
              <a:solidFill>
                <a:schemeClr val="accent5"/>
              </a:solidFill>
              <a:ln>
                <a:noFill/>
              </a:ln>
              <a:effectLst/>
              <a:sp3d/>
            </c:spPr>
            <c:extLst xmlns:c16r2="http://schemas.microsoft.com/office/drawing/2015/06/chart">
              <c:ext xmlns:c16="http://schemas.microsoft.com/office/drawing/2014/chart" uri="{C3380CC4-5D6E-409C-BE32-E72D297353CC}">
                <c16:uniqueId val="{00000003-7C93-43B0-AA87-755FA6A492DB}"/>
              </c:ext>
            </c:extLst>
          </c:dPt>
          <c:dPt>
            <c:idx val="2"/>
            <c:bubble3D val="0"/>
            <c:spPr>
              <a:solidFill>
                <a:schemeClr val="accent4"/>
              </a:solidFill>
              <a:ln>
                <a:noFill/>
              </a:ln>
              <a:effectLst/>
              <a:sp3d/>
            </c:spPr>
            <c:extLst xmlns:c16r2="http://schemas.microsoft.com/office/drawing/2015/06/chart">
              <c:ext xmlns:c16="http://schemas.microsoft.com/office/drawing/2014/chart" uri="{C3380CC4-5D6E-409C-BE32-E72D297353CC}">
                <c16:uniqueId val="{00000005-7C93-43B0-AA87-755FA6A492DB}"/>
              </c:ext>
            </c:extLst>
          </c:dPt>
          <c:dPt>
            <c:idx val="3"/>
            <c:bubble3D val="0"/>
            <c:spPr>
              <a:solidFill>
                <a:schemeClr val="accent6">
                  <a:lumMod val="60000"/>
                </a:schemeClr>
              </a:solidFill>
              <a:ln>
                <a:noFill/>
              </a:ln>
              <a:effectLst/>
              <a:sp3d/>
            </c:spPr>
            <c:extLst xmlns:c16r2="http://schemas.microsoft.com/office/drawing/2015/06/chart">
              <c:ext xmlns:c16="http://schemas.microsoft.com/office/drawing/2014/chart" uri="{C3380CC4-5D6E-409C-BE32-E72D297353CC}">
                <c16:uniqueId val="{00000007-7C93-43B0-AA87-755FA6A492DB}"/>
              </c:ext>
            </c:extLst>
          </c:dPt>
          <c:dPt>
            <c:idx val="4"/>
            <c:bubble3D val="0"/>
            <c:spPr>
              <a:solidFill>
                <a:schemeClr val="accent5">
                  <a:lumMod val="60000"/>
                </a:schemeClr>
              </a:solidFill>
              <a:ln>
                <a:noFill/>
              </a:ln>
              <a:effectLst/>
              <a:sp3d/>
            </c:spPr>
            <c:extLst xmlns:c16r2="http://schemas.microsoft.com/office/drawing/2015/06/chart">
              <c:ext xmlns:c16="http://schemas.microsoft.com/office/drawing/2014/chart" uri="{C3380CC4-5D6E-409C-BE32-E72D297353CC}">
                <c16:uniqueId val="{00000009-7C93-43B0-AA87-755FA6A492DB}"/>
              </c:ext>
            </c:extLst>
          </c:dPt>
          <c:dLbls>
            <c:dLbl>
              <c:idx val="0"/>
              <c:layout>
                <c:manualLayout>
                  <c:x val="9.4551971027960844E-3"/>
                  <c:y val="3.6464862210910946E-3"/>
                </c:manualLayout>
              </c:layout>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C93-43B0-AA87-755FA6A492DB}"/>
                </c:ext>
              </c:extLst>
            </c:dLbl>
            <c:dLbl>
              <c:idx val="2"/>
              <c:layout>
                <c:manualLayout>
                  <c:x val="0.20771653543307086"/>
                  <c:y val="-1.2581750887103286E-2"/>
                </c:manualLayout>
              </c:layout>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C93-43B0-AA87-755FA6A492DB}"/>
                </c:ext>
              </c:extLst>
            </c:dLbl>
            <c:dLbl>
              <c:idx val="3"/>
              <c:layout>
                <c:manualLayout>
                  <c:x val="-2.1523450899420829E-2"/>
                  <c:y val="2.1266541434088276E-2"/>
                </c:manualLayout>
              </c:layout>
              <c:spPr>
                <a:noFill/>
                <a:ln w="25400">
                  <a:noFill/>
                </a:ln>
                <a:effectLst/>
              </c:spPr>
              <c:txPr>
                <a:bodyPr rot="0" spcFirstLastPara="1" vertOverflow="ellipsis" vert="horz" wrap="square" anchor="ctr" anchorCtr="1"/>
                <a:lstStyle/>
                <a:p>
                  <a:pPr>
                    <a:defRPr lang="uk-UA" sz="1200" b="1" i="0" u="none" strike="noStrike" kern="1200" baseline="0">
                      <a:solidFill>
                        <a:srgbClr val="000000"/>
                      </a:solidFill>
                      <a:latin typeface="Arial"/>
                      <a:ea typeface="Arial"/>
                      <a:cs typeface="Arial"/>
                    </a:defRPr>
                  </a:pPr>
                  <a:endParaRPr lang="uk-UA"/>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7C93-43B0-AA87-755FA6A492DB}"/>
                </c:ext>
              </c:extLst>
            </c:dLbl>
            <c:spPr>
              <a:noFill/>
              <a:ln w="25400">
                <a:noFill/>
              </a:ln>
              <a:effectLst/>
            </c:spPr>
            <c:txPr>
              <a:bodyPr rot="0" spcFirstLastPara="1" vertOverflow="ellipsis" vert="horz" wrap="square" lIns="38100" tIns="19050" rIns="38100" bIns="19050" anchor="ctr" anchorCtr="1">
                <a:spAutoFit/>
              </a:bodyPr>
              <a:lstStyle/>
              <a:p>
                <a:pPr>
                  <a:defRPr lang="uk-UA" sz="1200" b="1" i="0" u="none" strike="noStrike" kern="1200" baseline="0">
                    <a:solidFill>
                      <a:srgbClr val="000000"/>
                    </a:solidFill>
                    <a:latin typeface="Arial"/>
                    <a:ea typeface="Arial"/>
                    <a:cs typeface="Arial"/>
                  </a:defRPr>
                </a:pPr>
                <a:endParaRPr lang="uk-UA"/>
              </a:p>
            </c:txPr>
            <c:dLblPos val="outEnd"/>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extLst>
          </c:dLbls>
          <c:cat>
            <c:strRef>
              <c:f>'Результаты Группы 1'!$A$5:$A$9</c:f>
              <c:strCache>
                <c:ptCount val="5"/>
                <c:pt idx="0">
                  <c:v>не применимо, %</c:v>
                </c:pt>
                <c:pt idx="1">
                  <c:v>да, %</c:v>
                </c:pt>
                <c:pt idx="2">
                  <c:v>скорее да, %</c:v>
                </c:pt>
                <c:pt idx="3">
                  <c:v>скорее нет, %</c:v>
                </c:pt>
                <c:pt idx="4">
                  <c:v>нет, %</c:v>
                </c:pt>
              </c:strCache>
            </c:strRef>
          </c:cat>
          <c:val>
            <c:numRef>
              <c:f>'Результаты Группы 1'!$B$5:$B$9</c:f>
              <c:numCache>
                <c:formatCode>0.0</c:formatCode>
                <c:ptCount val="5"/>
                <c:pt idx="0">
                  <c:v>2.6315789473684208</c:v>
                </c:pt>
                <c:pt idx="1">
                  <c:v>31.578947368421051</c:v>
                </c:pt>
                <c:pt idx="2">
                  <c:v>23.684210526315788</c:v>
                </c:pt>
                <c:pt idx="3">
                  <c:v>15.789473684210526</c:v>
                </c:pt>
                <c:pt idx="4">
                  <c:v>26.315789473684209</c:v>
                </c:pt>
              </c:numCache>
            </c:numRef>
          </c:val>
          <c:extLst xmlns:c16r2="http://schemas.microsoft.com/office/drawing/2015/06/chart">
            <c:ext xmlns:c16="http://schemas.microsoft.com/office/drawing/2014/chart" uri="{C3380CC4-5D6E-409C-BE32-E72D297353CC}">
              <c16:uniqueId val="{0000000A-7C93-43B0-AA87-755FA6A492DB}"/>
            </c:ext>
          </c:extLst>
        </c:ser>
        <c:dLbls>
          <c:showLegendKey val="0"/>
          <c:showVal val="0"/>
          <c:showCatName val="0"/>
          <c:showSerName val="0"/>
          <c:showPercent val="0"/>
          <c:showBubbleSize val="0"/>
          <c:showLeaderLines val="0"/>
        </c:dLbls>
      </c:pie3DChart>
      <c:spPr>
        <a:noFill/>
        <a:ln w="25400">
          <a:noFill/>
        </a:ln>
        <a:effectLst/>
      </c:spPr>
    </c:plotArea>
    <c:plotVisOnly val="1"/>
    <c:dispBlanksAs val="zero"/>
    <c:showDLblsOverMax val="0"/>
  </c:chart>
  <c:spPr>
    <a:solidFill>
      <a:schemeClr val="bg1">
        <a:lumMod val="85000"/>
      </a:schemeClr>
    </a:solidFill>
    <a:ln w="9525"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uk-UA"/>
    </a:p>
  </c:txPr>
  <c:printSettings>
    <c:headerFooter alignWithMargins="0"/>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uk-UA" sz="1200" b="1" i="0" u="none" strike="noStrike" kern="1200" baseline="0">
                <a:solidFill>
                  <a:srgbClr val="000000"/>
                </a:solidFill>
                <a:latin typeface="Arial"/>
                <a:ea typeface="Arial"/>
                <a:cs typeface="Arial"/>
              </a:defRPr>
            </a:pPr>
            <a:r>
              <a:rPr lang="ru-RU" sz="1200" b="1" i="0" u="none" strike="noStrike" baseline="0">
                <a:effectLst/>
              </a:rPr>
              <a:t>Графическая интерпретация оценки уровня безопасности хвостохранилища по вопросам Группы 1</a:t>
            </a:r>
            <a:endParaRPr lang="hu-HU"/>
          </a:p>
        </c:rich>
      </c:tx>
      <c:overlay val="0"/>
      <c:spPr>
        <a:noFill/>
        <a:ln w="25400">
          <a:noFill/>
        </a:ln>
        <a:effectLst/>
      </c:spPr>
    </c:title>
    <c:autoTitleDeleted val="0"/>
    <c:plotArea>
      <c:layout>
        <c:manualLayout>
          <c:layoutTarget val="inner"/>
          <c:xMode val="edge"/>
          <c:yMode val="edge"/>
          <c:x val="0.16790466942003721"/>
          <c:y val="0.20909180501968838"/>
          <c:w val="0.75843578354772978"/>
          <c:h val="0.617292557142193"/>
        </c:manualLayout>
      </c:layout>
      <c:scatterChart>
        <c:scatterStyle val="lineMarker"/>
        <c:varyColors val="0"/>
        <c:ser>
          <c:idx val="0"/>
          <c:order val="0"/>
          <c:tx>
            <c:v>B1</c:v>
          </c:tx>
          <c:spPr>
            <a:ln w="28575" cap="rnd" cmpd="sng" algn="ctr">
              <a:noFill/>
              <a:prstDash val="solid"/>
              <a:round/>
            </a:ln>
            <a:effectLst/>
          </c:spPr>
          <c:marker>
            <c:symbol val="triangle"/>
            <c:size val="10"/>
            <c:spPr>
              <a:solidFill>
                <a:schemeClr val="accent1"/>
              </a:solidFill>
              <a:ln w="9525" cap="flat" cmpd="sng" algn="ctr">
                <a:solidFill>
                  <a:schemeClr val="accent1">
                    <a:shade val="95000"/>
                    <a:satMod val="105000"/>
                  </a:schemeClr>
                </a:solidFill>
                <a:prstDash val="solid"/>
                <a:round/>
              </a:ln>
              <a:effectLst/>
            </c:spPr>
          </c:marker>
          <c:dLbls>
            <c:dLbl>
              <c:idx val="0"/>
              <c:layout>
                <c:manualLayout>
                  <c:x val="1.8792729150286923E-2"/>
                  <c:y val="1.5448516890982601E-2"/>
                </c:manualLayout>
              </c:layout>
              <c:dLblPos val="r"/>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5D0-4484-9D9F-641711474BF3}"/>
                </c:ext>
              </c:extLst>
            </c:dLbl>
            <c:spPr>
              <a:noFill/>
              <a:ln>
                <a:noFill/>
              </a:ln>
              <a:effectLst/>
            </c:spPr>
            <c:txPr>
              <a:bodyPr rot="0" spcFirstLastPara="1" vertOverflow="ellipsis" vert="horz" wrap="square" lIns="38100" tIns="19050" rIns="38100" bIns="19050" anchor="ctr" anchorCtr="1">
                <a:spAutoFit/>
              </a:bodyPr>
              <a:lstStyle/>
              <a:p>
                <a:pPr>
                  <a:defRPr lang="uk-UA" sz="1200" b="1" i="0" u="none" strike="noStrike" kern="1200" baseline="0">
                    <a:solidFill>
                      <a:srgbClr val="000000"/>
                    </a:solidFill>
                    <a:latin typeface="Arial"/>
                    <a:ea typeface="Arial"/>
                    <a:cs typeface="Arial"/>
                  </a:defRPr>
                </a:pPr>
                <a:endParaRPr lang="uk-UA"/>
              </a:p>
            </c:txPr>
            <c:dLblPos val="t"/>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'Результаты Группы 1'!$B$11</c:f>
              <c:numCache>
                <c:formatCode>0.0</c:formatCode>
                <c:ptCount val="1"/>
                <c:pt idx="0">
                  <c:v>59.45945945945946</c:v>
                </c:pt>
              </c:numCache>
            </c:numRef>
          </c:xVal>
          <c:yVal>
            <c:numRef>
              <c:f>'Результаты Группы 1'!$B$10</c:f>
              <c:numCache>
                <c:formatCode>0.0</c:formatCode>
                <c:ptCount val="1"/>
                <c:pt idx="0">
                  <c:v>63.235294117647058</c:v>
                </c:pt>
              </c:numCache>
            </c:numRef>
          </c:yVal>
          <c:smooth val="0"/>
          <c:extLst xmlns:c16r2="http://schemas.microsoft.com/office/drawing/2015/06/chart">
            <c:ext xmlns:c16="http://schemas.microsoft.com/office/drawing/2014/chart" uri="{C3380CC4-5D6E-409C-BE32-E72D297353CC}">
              <c16:uniqueId val="{00000001-65D0-4484-9D9F-641711474BF3}"/>
            </c:ext>
          </c:extLst>
        </c:ser>
        <c:dLbls>
          <c:showLegendKey val="0"/>
          <c:showVal val="0"/>
          <c:showCatName val="0"/>
          <c:showSerName val="0"/>
          <c:showPercent val="0"/>
          <c:showBubbleSize val="0"/>
        </c:dLbls>
        <c:axId val="248057856"/>
        <c:axId val="248059776"/>
      </c:scatterChart>
      <c:valAx>
        <c:axId val="248057856"/>
        <c:scaling>
          <c:orientation val="minMax"/>
          <c:max val="100"/>
          <c:min val="0"/>
        </c:scaling>
        <c:delete val="0"/>
        <c:axPos val="b"/>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vert="horz" wrap="square" anchor="ctr" anchorCtr="1"/>
              <a:lstStyle/>
              <a:p>
                <a:pPr>
                  <a:defRPr lang="uk-UA" sz="1200" b="1" i="0" u="none" strike="noStrike" kern="1200" baseline="0">
                    <a:solidFill>
                      <a:srgbClr val="000000"/>
                    </a:solidFill>
                    <a:latin typeface="Arial" panose="020B0604020202020204" pitchFamily="34" charset="0"/>
                    <a:ea typeface="Calibri"/>
                    <a:cs typeface="Arial" panose="020B0604020202020204" pitchFamily="34" charset="0"/>
                  </a:defRPr>
                </a:pPr>
                <a:r>
                  <a:rPr lang="ru-RU">
                    <a:latin typeface="Arial" panose="020B0604020202020204" pitchFamily="34" charset="0"/>
                    <a:cs typeface="Arial" panose="020B0604020202020204" pitchFamily="34" charset="0"/>
                  </a:rPr>
                  <a:t>Достоверность</a:t>
                </a:r>
                <a:r>
                  <a:rPr lang="hu-HU">
                    <a:latin typeface="Arial" panose="020B0604020202020204" pitchFamily="34" charset="0"/>
                    <a:cs typeface="Arial" panose="020B0604020202020204" pitchFamily="34" charset="0"/>
                  </a:rPr>
                  <a:t>, %</a:t>
                </a:r>
              </a:p>
            </c:rich>
          </c:tx>
          <c:overlay val="0"/>
          <c:spPr>
            <a:noFill/>
            <a:ln w="25400">
              <a:noFill/>
            </a:ln>
            <a:effectLst/>
          </c:spPr>
        </c:title>
        <c:numFmt formatCode="0" sourceLinked="0"/>
        <c:majorTickMark val="none"/>
        <c:minorTickMark val="none"/>
        <c:tickLblPos val="nextTo"/>
        <c:spPr>
          <a:noFill/>
          <a:ln w="12700" cap="flat" cmpd="sng" algn="ctr">
            <a:solidFill>
              <a:srgbClr val="808080"/>
            </a:solidFill>
            <a:prstDash val="solid"/>
            <a:round/>
          </a:ln>
          <a:effectLst/>
        </c:spPr>
        <c:txPr>
          <a:bodyPr rot="0" spcFirstLastPara="1" vertOverflow="ellipsis" wrap="square" anchor="ctr" anchorCtr="1"/>
          <a:lstStyle/>
          <a:p>
            <a:pPr>
              <a:defRPr lang="uk-UA" sz="1200" b="1" i="0" u="none" strike="noStrike" kern="1200" baseline="0">
                <a:solidFill>
                  <a:srgbClr val="000000"/>
                </a:solidFill>
                <a:latin typeface="Arial"/>
                <a:ea typeface="Arial"/>
                <a:cs typeface="Arial"/>
              </a:defRPr>
            </a:pPr>
            <a:endParaRPr lang="uk-UA"/>
          </a:p>
        </c:txPr>
        <c:crossAx val="248059776"/>
        <c:crosses val="autoZero"/>
        <c:crossBetween val="midCat"/>
        <c:majorUnit val="25"/>
        <c:minorUnit val="25"/>
      </c:valAx>
      <c:valAx>
        <c:axId val="248059776"/>
        <c:scaling>
          <c:orientation val="minMax"/>
          <c:max val="100"/>
          <c:min val="0"/>
        </c:scaling>
        <c:delete val="0"/>
        <c:axPos val="l"/>
        <c:majorGridlines>
          <c:spPr>
            <a:ln w="3175" cap="flat" cmpd="sng" algn="ctr">
              <a:solidFill>
                <a:srgbClr val="000000"/>
              </a:solidFill>
              <a:prstDash val="sysDash"/>
              <a:round/>
            </a:ln>
            <a:effectLst/>
          </c:spPr>
        </c:majorGridlines>
        <c:title>
          <c:tx>
            <c:rich>
              <a:bodyPr rot="-5400000" spcFirstLastPara="1" vertOverflow="ellipsis" vert="horz" wrap="square" anchor="ctr" anchorCtr="1"/>
              <a:lstStyle/>
              <a:p>
                <a:pPr>
                  <a:defRPr lang="uk-UA" sz="1200" b="1" i="0" u="none" strike="noStrike" kern="1200" baseline="0">
                    <a:solidFill>
                      <a:srgbClr val="000000"/>
                    </a:solidFill>
                    <a:latin typeface="Arial"/>
                    <a:ea typeface="Arial"/>
                    <a:cs typeface="Arial"/>
                  </a:defRPr>
                </a:pPr>
                <a:r>
                  <a:rPr lang="ru-RU"/>
                  <a:t>СТБ</a:t>
                </a:r>
                <a:r>
                  <a:rPr lang="hu-HU"/>
                  <a:t>, %</a:t>
                </a:r>
              </a:p>
            </c:rich>
          </c:tx>
          <c:overlay val="0"/>
          <c:spPr>
            <a:noFill/>
            <a:ln w="25400">
              <a:noFill/>
            </a:ln>
            <a:effectLst/>
          </c:spPr>
        </c:title>
        <c:numFmt formatCode="0" sourceLinked="0"/>
        <c:majorTickMark val="none"/>
        <c:minorTickMark val="none"/>
        <c:tickLblPos val="nextTo"/>
        <c:spPr>
          <a:noFill/>
          <a:ln w="12700" cap="flat" cmpd="sng" algn="ctr">
            <a:solidFill>
              <a:srgbClr val="808080"/>
            </a:solidFill>
            <a:prstDash val="solid"/>
            <a:round/>
          </a:ln>
          <a:effectLst/>
        </c:spPr>
        <c:txPr>
          <a:bodyPr rot="0" spcFirstLastPara="1" vertOverflow="ellipsis" wrap="square" anchor="ctr" anchorCtr="1"/>
          <a:lstStyle/>
          <a:p>
            <a:pPr>
              <a:defRPr lang="uk-UA" sz="1200" b="1" i="0" u="none" strike="noStrike" kern="1200" baseline="0">
                <a:solidFill>
                  <a:srgbClr val="000000"/>
                </a:solidFill>
                <a:latin typeface="Arial"/>
                <a:ea typeface="Arial"/>
                <a:cs typeface="Arial"/>
              </a:defRPr>
            </a:pPr>
            <a:endParaRPr lang="uk-UA"/>
          </a:p>
        </c:txPr>
        <c:crossAx val="248057856"/>
        <c:crosses val="autoZero"/>
        <c:crossBetween val="midCat"/>
        <c:majorUnit val="25"/>
      </c:valAx>
      <c:spPr>
        <a:noFill/>
        <a:ln w="25400">
          <a:noFill/>
        </a:ln>
        <a:effectLst/>
      </c:spPr>
    </c:plotArea>
    <c:plotVisOnly val="1"/>
    <c:dispBlanksAs val="gap"/>
    <c:showDLblsOverMax val="0"/>
  </c:chart>
  <c:spPr>
    <a:solidFill>
      <a:schemeClr val="bg1">
        <a:lumMod val="85000"/>
      </a:schemeClr>
    </a:solidFill>
    <a:ln w="9525" cap="flat" cmpd="sng" algn="ctr">
      <a:noFill/>
      <a:prstDash val="solid"/>
      <a:round/>
    </a:ln>
    <a:effectLst/>
  </c:spPr>
  <c:txPr>
    <a:bodyPr/>
    <a:lstStyle/>
    <a:p>
      <a:pPr>
        <a:defRPr sz="1200" b="1" i="0" u="none" strike="noStrike" baseline="0">
          <a:solidFill>
            <a:srgbClr val="000000"/>
          </a:solidFill>
          <a:latin typeface="Arial"/>
          <a:ea typeface="Arial"/>
          <a:cs typeface="Arial"/>
        </a:defRPr>
      </a:pPr>
      <a:endParaRPr lang="uk-UA"/>
    </a:p>
  </c:txPr>
  <c:printSettings>
    <c:headerFooter alignWithMargins="0"/>
    <c:pageMargins b="0.75000000000000144" l="0.7000000000000014" r="0.7000000000000014" t="0.750000000000001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uk-UA" sz="1200" b="1" i="0" u="none" strike="noStrike" kern="1200" baseline="0">
                <a:solidFill>
                  <a:srgbClr val="000000"/>
                </a:solidFill>
                <a:latin typeface="Arial"/>
                <a:ea typeface="Arial"/>
                <a:cs typeface="Arial"/>
              </a:defRPr>
            </a:pPr>
            <a:r>
              <a:rPr lang="ru-RU" sz="1100" b="1" i="0" baseline="0">
                <a:effectLst/>
              </a:rPr>
              <a:t>Лепестковая диаграмма категориальной оценки по вопросам Группы 1</a:t>
            </a:r>
            <a:endParaRPr lang="uk-UA" sz="1100">
              <a:effectLst/>
            </a:endParaRPr>
          </a:p>
        </c:rich>
      </c:tx>
      <c:layout>
        <c:manualLayout>
          <c:xMode val="edge"/>
          <c:yMode val="edge"/>
          <c:x val="0.16826342456958243"/>
          <c:y val="1.6252218043852323E-2"/>
        </c:manualLayout>
      </c:layout>
      <c:overlay val="0"/>
      <c:spPr>
        <a:noFill/>
        <a:ln w="25400">
          <a:noFill/>
        </a:ln>
        <a:effectLst/>
      </c:spPr>
    </c:title>
    <c:autoTitleDeleted val="0"/>
    <c:plotArea>
      <c:layout>
        <c:manualLayout>
          <c:layoutTarget val="inner"/>
          <c:xMode val="edge"/>
          <c:yMode val="edge"/>
          <c:x val="0.33527989037877104"/>
          <c:y val="0.18160002557001942"/>
          <c:w val="0.32682803519331838"/>
          <c:h val="0.73076126224837334"/>
        </c:manualLayout>
      </c:layout>
      <c:radarChart>
        <c:radarStyle val="marker"/>
        <c:varyColors val="0"/>
        <c:ser>
          <c:idx val="1"/>
          <c:order val="0"/>
          <c:tx>
            <c:v>B1</c:v>
          </c:tx>
          <c:spPr>
            <a:ln w="28575" cap="rnd" cmpd="sng" algn="ctr">
              <a:solidFill>
                <a:schemeClr val="accent1">
                  <a:shade val="76000"/>
                  <a:shade val="95000"/>
                  <a:satMod val="105000"/>
                </a:schemeClr>
              </a:solidFill>
              <a:prstDash val="solid"/>
              <a:round/>
            </a:ln>
            <a:effectLst/>
          </c:spPr>
          <c:marker>
            <c:symbol val="triangle"/>
            <c:size val="5"/>
            <c:spPr>
              <a:solidFill>
                <a:schemeClr val="accent1">
                  <a:shade val="76000"/>
                </a:schemeClr>
              </a:solidFill>
              <a:ln w="9525" cap="flat" cmpd="sng" algn="ctr">
                <a:solidFill>
                  <a:schemeClr val="accent1">
                    <a:shade val="76000"/>
                    <a:shade val="95000"/>
                    <a:satMod val="105000"/>
                  </a:schemeClr>
                </a:solidFill>
                <a:prstDash val="solid"/>
                <a:round/>
              </a:ln>
              <a:effectLst/>
            </c:spPr>
          </c:marker>
          <c:cat>
            <c:strRef>
              <c:f>'Результаты Группы 1'!$B$16:$B$23</c:f>
              <c:strCache>
                <c:ptCount val="8"/>
                <c:pt idx="0">
                  <c:v>ОВОС-ПЗ</c:v>
                </c:pt>
                <c:pt idx="1">
                  <c:v>ПЛАС</c:v>
                </c:pt>
                <c:pt idx="2">
                  <c:v>ПДР</c:v>
                </c:pt>
                <c:pt idx="3">
                  <c:v>ВДХ</c:v>
                </c:pt>
                <c:pt idx="4">
                  <c:v>УВП</c:v>
                </c:pt>
                <c:pt idx="5">
                  <c:v>ТРИ</c:v>
                </c:pt>
                <c:pt idx="6">
                  <c:v>МЭИ</c:v>
                </c:pt>
                <c:pt idx="7">
                  <c:v>MОС</c:v>
                </c:pt>
              </c:strCache>
            </c:strRef>
          </c:cat>
          <c:val>
            <c:numRef>
              <c:f>'Результаты Группы 1'!$C$16:$C$23</c:f>
              <c:numCache>
                <c:formatCode>0.0</c:formatCode>
                <c:ptCount val="8"/>
                <c:pt idx="0">
                  <c:v>50</c:v>
                </c:pt>
                <c:pt idx="1">
                  <c:v>100</c:v>
                </c:pt>
                <c:pt idx="2">
                  <c:v>70</c:v>
                </c:pt>
                <c:pt idx="3">
                  <c:v>51.785714285714292</c:v>
                </c:pt>
                <c:pt idx="4">
                  <c:v>79.166666666666657</c:v>
                </c:pt>
                <c:pt idx="5">
                  <c:v>62.5</c:v>
                </c:pt>
                <c:pt idx="6">
                  <c:v>41.666666666666671</c:v>
                </c:pt>
                <c:pt idx="7">
                  <c:v>62.5</c:v>
                </c:pt>
              </c:numCache>
            </c:numRef>
          </c:val>
          <c:extLst xmlns:c16r2="http://schemas.microsoft.com/office/drawing/2015/06/chart">
            <c:ext xmlns:c16="http://schemas.microsoft.com/office/drawing/2014/chart" uri="{C3380CC4-5D6E-409C-BE32-E72D297353CC}">
              <c16:uniqueId val="{00000000-3147-40A2-BF08-A6B414AF039A}"/>
            </c:ext>
          </c:extLst>
        </c:ser>
        <c:dLbls>
          <c:showLegendKey val="0"/>
          <c:showVal val="0"/>
          <c:showCatName val="0"/>
          <c:showSerName val="0"/>
          <c:showPercent val="0"/>
          <c:showBubbleSize val="0"/>
        </c:dLbls>
        <c:axId val="248479744"/>
        <c:axId val="248481664"/>
      </c:radarChart>
      <c:catAx>
        <c:axId val="248479744"/>
        <c:scaling>
          <c:orientation val="minMax"/>
        </c:scaling>
        <c:delete val="0"/>
        <c:axPos val="b"/>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lang="uk-UA" sz="1200" b="1" i="0" u="none" strike="noStrike" kern="1200" baseline="0">
                <a:solidFill>
                  <a:srgbClr val="000000"/>
                </a:solidFill>
                <a:latin typeface="Arial"/>
                <a:ea typeface="Arial"/>
                <a:cs typeface="Arial"/>
              </a:defRPr>
            </a:pPr>
            <a:endParaRPr lang="uk-UA"/>
          </a:p>
        </c:txPr>
        <c:crossAx val="248481664"/>
        <c:crosses val="autoZero"/>
        <c:auto val="0"/>
        <c:lblAlgn val="ctr"/>
        <c:lblOffset val="100"/>
        <c:noMultiLvlLbl val="0"/>
      </c:catAx>
      <c:valAx>
        <c:axId val="248481664"/>
        <c:scaling>
          <c:orientation val="minMax"/>
          <c:max val="100"/>
        </c:scaling>
        <c:delete val="0"/>
        <c:axPos val="l"/>
        <c:majorGridlines>
          <c:spPr>
            <a:ln w="12700" cap="flat" cmpd="sng" algn="ctr">
              <a:solidFill>
                <a:srgbClr val="666699"/>
              </a:solidFill>
              <a:prstDash val="solid"/>
              <a:round/>
            </a:ln>
            <a:effectLst/>
          </c:spPr>
        </c:majorGridlines>
        <c:numFmt formatCode="0.0" sourceLinked="1"/>
        <c:majorTickMark val="none"/>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lang="uk-UA" sz="1000" b="0" i="0" u="none" strike="noStrike" kern="1200" baseline="0">
                <a:solidFill>
                  <a:srgbClr val="000000"/>
                </a:solidFill>
                <a:latin typeface="Arial"/>
                <a:ea typeface="Arial"/>
                <a:cs typeface="Arial"/>
              </a:defRPr>
            </a:pPr>
            <a:endParaRPr lang="uk-UA"/>
          </a:p>
        </c:txPr>
        <c:crossAx val="248479744"/>
        <c:crosses val="autoZero"/>
        <c:crossBetween val="between"/>
        <c:majorUnit val="25"/>
      </c:valAx>
      <c:spPr>
        <a:noFill/>
        <a:ln w="25400">
          <a:noFill/>
        </a:ln>
        <a:effectLst/>
      </c:spPr>
    </c:plotArea>
    <c:plotVisOnly val="1"/>
    <c:dispBlanksAs val="gap"/>
    <c:showDLblsOverMax val="0"/>
  </c:chart>
  <c:spPr>
    <a:solidFill>
      <a:schemeClr val="bg1">
        <a:lumMod val="85000"/>
      </a:schemeClr>
    </a:solidFill>
    <a:ln w="9525" cap="flat" cmpd="sng" algn="ctr">
      <a:noFill/>
      <a:prstDash val="solid"/>
      <a:round/>
    </a:ln>
    <a:effectLst/>
  </c:spPr>
  <c:txPr>
    <a:bodyPr/>
    <a:lstStyle/>
    <a:p>
      <a:pPr>
        <a:defRPr sz="1100" b="0" i="0" u="none" strike="noStrike" baseline="0">
          <a:solidFill>
            <a:srgbClr val="000000"/>
          </a:solidFill>
          <a:latin typeface="Arial"/>
          <a:ea typeface="Arial"/>
          <a:cs typeface="Arial"/>
        </a:defRPr>
      </a:pPr>
      <a:endParaRPr lang="uk-UA"/>
    </a:p>
  </c:txPr>
  <c:printSettings>
    <c:headerFooter alignWithMargins="0"/>
    <c:pageMargins b="1" l="0.75000000000000044" r="0.750000000000000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uk-UA" sz="1200" b="1" i="0" u="none" strike="noStrike" kern="1200" baseline="0">
                <a:solidFill>
                  <a:srgbClr val="000000"/>
                </a:solidFill>
                <a:latin typeface="Arial"/>
                <a:ea typeface="Arial"/>
                <a:cs typeface="Arial"/>
              </a:defRPr>
            </a:pPr>
            <a:r>
              <a:rPr lang="ru-RU" sz="1200" b="1" i="0" baseline="0">
                <a:effectLst/>
              </a:rPr>
              <a:t>Доли ответов на вопросы Группы 2</a:t>
            </a:r>
            <a:endParaRPr lang="uk-UA" sz="1200">
              <a:effectLst/>
            </a:endParaRPr>
          </a:p>
        </c:rich>
      </c:tx>
      <c:layout>
        <c:manualLayout>
          <c:xMode val="edge"/>
          <c:yMode val="edge"/>
          <c:x val="1.9601733871413059E-2"/>
          <c:y val="2.8138904462041332E-2"/>
        </c:manualLayout>
      </c:layout>
      <c:overlay val="0"/>
      <c:spPr>
        <a:noFill/>
        <a:ln w="25400">
          <a:noFill/>
        </a:ln>
        <a:effectLst/>
      </c:spPr>
    </c:title>
    <c:autoTitleDeleted val="0"/>
    <c:view3D>
      <c:rotX val="34"/>
      <c:rotY val="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306792787917016"/>
          <c:y val="0.22798446151063839"/>
          <c:w val="0.71346890944622665"/>
          <c:h val="0.70846743884072438"/>
        </c:manualLayout>
      </c:layout>
      <c:pie3DChart>
        <c:varyColors val="1"/>
        <c:ser>
          <c:idx val="0"/>
          <c:order val="0"/>
          <c:tx>
            <c:v>B2</c:v>
          </c:tx>
          <c:dPt>
            <c:idx val="0"/>
            <c:bubble3D val="0"/>
            <c:spPr>
              <a:solidFill>
                <a:schemeClr val="accent6"/>
              </a:solidFill>
              <a:ln>
                <a:noFill/>
              </a:ln>
              <a:effectLst/>
              <a:sp3d/>
            </c:spPr>
            <c:extLst xmlns:c16r2="http://schemas.microsoft.com/office/drawing/2015/06/chart">
              <c:ext xmlns:c16="http://schemas.microsoft.com/office/drawing/2014/chart" uri="{C3380CC4-5D6E-409C-BE32-E72D297353CC}">
                <c16:uniqueId val="{00000001-CAA2-4105-BD07-2EF6B751FC6C}"/>
              </c:ext>
            </c:extLst>
          </c:dPt>
          <c:dPt>
            <c:idx val="1"/>
            <c:bubble3D val="0"/>
            <c:spPr>
              <a:solidFill>
                <a:schemeClr val="accent5"/>
              </a:solidFill>
              <a:ln>
                <a:noFill/>
              </a:ln>
              <a:effectLst/>
              <a:sp3d/>
            </c:spPr>
            <c:extLst xmlns:c16r2="http://schemas.microsoft.com/office/drawing/2015/06/chart">
              <c:ext xmlns:c16="http://schemas.microsoft.com/office/drawing/2014/chart" uri="{C3380CC4-5D6E-409C-BE32-E72D297353CC}">
                <c16:uniqueId val="{00000003-CAA2-4105-BD07-2EF6B751FC6C}"/>
              </c:ext>
            </c:extLst>
          </c:dPt>
          <c:dPt>
            <c:idx val="2"/>
            <c:bubble3D val="0"/>
            <c:spPr>
              <a:solidFill>
                <a:schemeClr val="accent4"/>
              </a:solidFill>
              <a:ln>
                <a:noFill/>
              </a:ln>
              <a:effectLst/>
              <a:sp3d/>
            </c:spPr>
            <c:extLst xmlns:c16r2="http://schemas.microsoft.com/office/drawing/2015/06/chart">
              <c:ext xmlns:c16="http://schemas.microsoft.com/office/drawing/2014/chart" uri="{C3380CC4-5D6E-409C-BE32-E72D297353CC}">
                <c16:uniqueId val="{00000005-CAA2-4105-BD07-2EF6B751FC6C}"/>
              </c:ext>
            </c:extLst>
          </c:dPt>
          <c:dPt>
            <c:idx val="3"/>
            <c:bubble3D val="0"/>
            <c:spPr>
              <a:solidFill>
                <a:schemeClr val="accent6">
                  <a:lumMod val="60000"/>
                </a:schemeClr>
              </a:solidFill>
              <a:ln>
                <a:noFill/>
              </a:ln>
              <a:effectLst/>
              <a:sp3d/>
            </c:spPr>
            <c:extLst xmlns:c16r2="http://schemas.microsoft.com/office/drawing/2015/06/chart">
              <c:ext xmlns:c16="http://schemas.microsoft.com/office/drawing/2014/chart" uri="{C3380CC4-5D6E-409C-BE32-E72D297353CC}">
                <c16:uniqueId val="{00000007-CAA2-4105-BD07-2EF6B751FC6C}"/>
              </c:ext>
            </c:extLst>
          </c:dPt>
          <c:dPt>
            <c:idx val="4"/>
            <c:bubble3D val="0"/>
            <c:spPr>
              <a:solidFill>
                <a:schemeClr val="accent5">
                  <a:lumMod val="60000"/>
                </a:schemeClr>
              </a:solidFill>
              <a:ln>
                <a:noFill/>
              </a:ln>
              <a:effectLst/>
              <a:sp3d/>
            </c:spPr>
            <c:extLst xmlns:c16r2="http://schemas.microsoft.com/office/drawing/2015/06/chart">
              <c:ext xmlns:c16="http://schemas.microsoft.com/office/drawing/2014/chart" uri="{C3380CC4-5D6E-409C-BE32-E72D297353CC}">
                <c16:uniqueId val="{00000009-CAA2-4105-BD07-2EF6B751FC6C}"/>
              </c:ext>
            </c:extLst>
          </c:dPt>
          <c:dLbls>
            <c:dLbl>
              <c:idx val="2"/>
              <c:layout>
                <c:manualLayout>
                  <c:x val="-4.7545962066520026E-3"/>
                  <c:y val="2.5900426495498542E-2"/>
                </c:manualLayout>
              </c:layout>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AA2-4105-BD07-2EF6B751FC6C}"/>
                </c:ext>
              </c:extLst>
            </c:dLbl>
            <c:dLbl>
              <c:idx val="3"/>
              <c:layout>
                <c:manualLayout>
                  <c:x val="2.2356385590369322E-2"/>
                  <c:y val="-1.3195107275116401E-2"/>
                </c:manualLayout>
              </c:layout>
              <c:spPr>
                <a:noFill/>
                <a:ln w="25400">
                  <a:noFill/>
                </a:ln>
                <a:effectLst/>
              </c:spPr>
              <c:txPr>
                <a:bodyPr rot="0" spcFirstLastPara="1" vertOverflow="ellipsis" vert="horz" wrap="square" anchor="ctr" anchorCtr="1"/>
                <a:lstStyle/>
                <a:p>
                  <a:pPr>
                    <a:defRPr lang="uk-UA" sz="1200" b="1" i="0" u="none" strike="noStrike" kern="1200" baseline="0">
                      <a:solidFill>
                        <a:srgbClr val="000000"/>
                      </a:solidFill>
                      <a:latin typeface="Arial"/>
                      <a:ea typeface="Arial"/>
                      <a:cs typeface="Arial"/>
                    </a:defRPr>
                  </a:pPr>
                  <a:endParaRPr lang="uk-UA"/>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CAA2-4105-BD07-2EF6B751FC6C}"/>
                </c:ext>
              </c:extLst>
            </c:dLbl>
            <c:dLbl>
              <c:idx val="4"/>
              <c:layout>
                <c:manualLayout>
                  <c:x val="6.2355658198614321E-2"/>
                  <c:y val="-2.5846156350929756E-2"/>
                </c:manualLayout>
              </c:layout>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CAA2-4105-BD07-2EF6B751FC6C}"/>
                </c:ext>
              </c:extLst>
            </c:dLbl>
            <c:spPr>
              <a:noFill/>
              <a:ln w="25400">
                <a:noFill/>
              </a:ln>
              <a:effectLst/>
            </c:spPr>
            <c:txPr>
              <a:bodyPr rot="0" spcFirstLastPara="1" vertOverflow="ellipsis" vert="horz" wrap="square" lIns="38100" tIns="19050" rIns="38100" bIns="19050" anchor="ctr" anchorCtr="1">
                <a:spAutoFit/>
              </a:bodyPr>
              <a:lstStyle/>
              <a:p>
                <a:pPr>
                  <a:defRPr lang="uk-UA" sz="1200" b="1" i="0" u="none" strike="noStrike" kern="1200" baseline="0">
                    <a:solidFill>
                      <a:srgbClr val="000000"/>
                    </a:solidFill>
                    <a:latin typeface="Arial"/>
                    <a:ea typeface="Arial"/>
                    <a:cs typeface="Arial"/>
                  </a:defRPr>
                </a:pPr>
                <a:endParaRPr lang="uk-UA"/>
              </a:p>
            </c:txPr>
            <c:dLblPos val="outEnd"/>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extLst>
          </c:dLbls>
          <c:cat>
            <c:strRef>
              <c:f>'Результаты Группы 2'!$A$5:$A$9</c:f>
              <c:strCache>
                <c:ptCount val="5"/>
                <c:pt idx="0">
                  <c:v>не применимо, %</c:v>
                </c:pt>
                <c:pt idx="1">
                  <c:v>да, %</c:v>
                </c:pt>
                <c:pt idx="2">
                  <c:v>скорее да, %</c:v>
                </c:pt>
                <c:pt idx="3">
                  <c:v>скорее нет, %</c:v>
                </c:pt>
                <c:pt idx="4">
                  <c:v>нет, %</c:v>
                </c:pt>
              </c:strCache>
            </c:strRef>
          </c:cat>
          <c:val>
            <c:numRef>
              <c:f>'Результаты Группы 2'!$B$5:$B$9</c:f>
              <c:numCache>
                <c:formatCode>0.0</c:formatCode>
                <c:ptCount val="5"/>
                <c:pt idx="0">
                  <c:v>16.143497757847534</c:v>
                </c:pt>
                <c:pt idx="1">
                  <c:v>56.950672645739907</c:v>
                </c:pt>
                <c:pt idx="2">
                  <c:v>9.8654708520179373</c:v>
                </c:pt>
                <c:pt idx="3">
                  <c:v>8.071748878923767</c:v>
                </c:pt>
                <c:pt idx="4">
                  <c:v>8.9686098654708513</c:v>
                </c:pt>
              </c:numCache>
            </c:numRef>
          </c:val>
          <c:extLst xmlns:c16r2="http://schemas.microsoft.com/office/drawing/2015/06/chart">
            <c:ext xmlns:c16="http://schemas.microsoft.com/office/drawing/2014/chart" uri="{C3380CC4-5D6E-409C-BE32-E72D297353CC}">
              <c16:uniqueId val="{0000000A-CAA2-4105-BD07-2EF6B751FC6C}"/>
            </c:ext>
          </c:extLst>
        </c:ser>
        <c:dLbls>
          <c:showLegendKey val="0"/>
          <c:showVal val="0"/>
          <c:showCatName val="0"/>
          <c:showSerName val="0"/>
          <c:showPercent val="0"/>
          <c:showBubbleSize val="0"/>
          <c:showLeaderLines val="0"/>
        </c:dLbls>
      </c:pie3DChart>
      <c:spPr>
        <a:noFill/>
        <a:ln w="25400">
          <a:noFill/>
        </a:ln>
        <a:effectLst/>
      </c:spPr>
    </c:plotArea>
    <c:plotVisOnly val="1"/>
    <c:dispBlanksAs val="zero"/>
    <c:showDLblsOverMax val="0"/>
  </c:chart>
  <c:spPr>
    <a:solidFill>
      <a:schemeClr val="bg1">
        <a:lumMod val="85000"/>
      </a:schemeClr>
    </a:solidFill>
    <a:ln w="9525"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uk-UA"/>
    </a:p>
  </c:txPr>
  <c:printSettings>
    <c:headerFooter alignWithMargins="0"/>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uk-UA" sz="1200" b="1" i="0" u="none" strike="noStrike" kern="1200" baseline="0">
                <a:solidFill>
                  <a:srgbClr val="000000"/>
                </a:solidFill>
                <a:latin typeface="Arial"/>
                <a:ea typeface="Arial"/>
                <a:cs typeface="Arial"/>
              </a:defRPr>
            </a:pPr>
            <a:r>
              <a:rPr lang="ru-RU" sz="1200" b="1" i="0" u="none" strike="noStrike" baseline="0">
                <a:effectLst/>
              </a:rPr>
              <a:t>Графическая интерпретация оценки уровня безопасности хвостохранилища по вопросам Группы </a:t>
            </a:r>
            <a:r>
              <a:rPr lang="hu-HU"/>
              <a:t> </a:t>
            </a:r>
            <a:r>
              <a:rPr lang="en-GB"/>
              <a:t>2</a:t>
            </a:r>
            <a:endParaRPr lang="hu-HU"/>
          </a:p>
        </c:rich>
      </c:tx>
      <c:layout>
        <c:manualLayout>
          <c:xMode val="edge"/>
          <c:yMode val="edge"/>
          <c:x val="0.14907112560448885"/>
          <c:y val="1.5666581141598537E-2"/>
        </c:manualLayout>
      </c:layout>
      <c:overlay val="0"/>
      <c:spPr>
        <a:noFill/>
        <a:ln w="25400">
          <a:noFill/>
        </a:ln>
        <a:effectLst/>
      </c:spPr>
    </c:title>
    <c:autoTitleDeleted val="0"/>
    <c:plotArea>
      <c:layout>
        <c:manualLayout>
          <c:layoutTarget val="inner"/>
          <c:xMode val="edge"/>
          <c:yMode val="edge"/>
          <c:x val="0.16790462953629878"/>
          <c:y val="0.2100879916606862"/>
          <c:w val="0.75843578354772978"/>
          <c:h val="0.617292557142193"/>
        </c:manualLayout>
      </c:layout>
      <c:scatterChart>
        <c:scatterStyle val="lineMarker"/>
        <c:varyColors val="0"/>
        <c:ser>
          <c:idx val="0"/>
          <c:order val="0"/>
          <c:tx>
            <c:v>B2</c:v>
          </c:tx>
          <c:spPr>
            <a:ln w="28575" cap="rnd" cmpd="sng" algn="ctr">
              <a:noFill/>
              <a:prstDash val="solid"/>
              <a:round/>
            </a:ln>
            <a:effectLst/>
          </c:spPr>
          <c:marker>
            <c:symbol val="triangle"/>
            <c:size val="10"/>
            <c:spPr>
              <a:solidFill>
                <a:schemeClr val="accent1"/>
              </a:solidFill>
              <a:ln w="9525" cap="flat" cmpd="sng" algn="ctr">
                <a:solidFill>
                  <a:schemeClr val="accent1">
                    <a:shade val="95000"/>
                    <a:satMod val="105000"/>
                  </a:schemeClr>
                </a:solidFill>
                <a:prstDash val="solid"/>
                <a:round/>
              </a:ln>
              <a:effectLst/>
            </c:spPr>
          </c:marker>
          <c:dLbls>
            <c:dLbl>
              <c:idx val="0"/>
              <c:layout>
                <c:manualLayout>
                  <c:x val="1.8792729150286923E-2"/>
                  <c:y val="1.5448516890982601E-2"/>
                </c:manualLayout>
              </c:layout>
              <c:dLblPos val="r"/>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418-4116-846F-C9BFDE6604F0}"/>
                </c:ext>
              </c:extLst>
            </c:dLbl>
            <c:spPr>
              <a:noFill/>
              <a:ln>
                <a:noFill/>
              </a:ln>
              <a:effectLst/>
            </c:spPr>
            <c:txPr>
              <a:bodyPr rot="0" spcFirstLastPara="1" vertOverflow="ellipsis" vert="horz" wrap="square" lIns="38100" tIns="19050" rIns="38100" bIns="19050" anchor="ctr" anchorCtr="1">
                <a:spAutoFit/>
              </a:bodyPr>
              <a:lstStyle/>
              <a:p>
                <a:pPr>
                  <a:defRPr lang="uk-UA" sz="1200" b="1" i="0" u="none" strike="noStrike" kern="1200" baseline="0">
                    <a:solidFill>
                      <a:srgbClr val="000000"/>
                    </a:solidFill>
                    <a:latin typeface="Arial"/>
                    <a:ea typeface="Arial"/>
                    <a:cs typeface="Arial"/>
                  </a:defRPr>
                </a:pPr>
                <a:endParaRPr lang="uk-UA"/>
              </a:p>
            </c:txPr>
            <c:dLblPos val="t"/>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'Результаты Группы 2'!$B$11</c:f>
              <c:numCache>
                <c:formatCode>0.0</c:formatCode>
                <c:ptCount val="1"/>
                <c:pt idx="0">
                  <c:v>78.609625668449198</c:v>
                </c:pt>
              </c:numCache>
            </c:numRef>
          </c:xVal>
          <c:yVal>
            <c:numRef>
              <c:f>'Результаты Группы 2'!$B$10</c:f>
              <c:numCache>
                <c:formatCode>0.0</c:formatCode>
                <c:ptCount val="1"/>
                <c:pt idx="0">
                  <c:v>83.685446009389679</c:v>
                </c:pt>
              </c:numCache>
            </c:numRef>
          </c:yVal>
          <c:smooth val="0"/>
          <c:extLst xmlns:c16r2="http://schemas.microsoft.com/office/drawing/2015/06/chart">
            <c:ext xmlns:c16="http://schemas.microsoft.com/office/drawing/2014/chart" uri="{C3380CC4-5D6E-409C-BE32-E72D297353CC}">
              <c16:uniqueId val="{00000001-5418-4116-846F-C9BFDE6604F0}"/>
            </c:ext>
          </c:extLst>
        </c:ser>
        <c:dLbls>
          <c:showLegendKey val="0"/>
          <c:showVal val="0"/>
          <c:showCatName val="0"/>
          <c:showSerName val="0"/>
          <c:showPercent val="0"/>
          <c:showBubbleSize val="0"/>
        </c:dLbls>
        <c:axId val="247837440"/>
        <c:axId val="247839360"/>
      </c:scatterChart>
      <c:valAx>
        <c:axId val="247837440"/>
        <c:scaling>
          <c:orientation val="minMax"/>
          <c:max val="100"/>
          <c:min val="0"/>
        </c:scaling>
        <c:delete val="0"/>
        <c:axPos val="b"/>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vert="horz" wrap="square" anchor="ctr" anchorCtr="1"/>
              <a:lstStyle/>
              <a:p>
                <a:pPr>
                  <a:defRPr lang="uk-UA" sz="1200" b="1" i="0" u="none" strike="noStrike" kern="1200" baseline="0">
                    <a:solidFill>
                      <a:srgbClr val="000000"/>
                    </a:solidFill>
                    <a:latin typeface="Arial" panose="020B0604020202020204" pitchFamily="34" charset="0"/>
                    <a:ea typeface="Calibri"/>
                    <a:cs typeface="Arial" panose="020B0604020202020204" pitchFamily="34" charset="0"/>
                  </a:defRPr>
                </a:pPr>
                <a:r>
                  <a:rPr lang="ru-RU">
                    <a:latin typeface="Arial" panose="020B0604020202020204" pitchFamily="34" charset="0"/>
                    <a:cs typeface="Arial" panose="020B0604020202020204" pitchFamily="34" charset="0"/>
                  </a:rPr>
                  <a:t>Достоверность</a:t>
                </a:r>
                <a:r>
                  <a:rPr lang="hu-HU">
                    <a:latin typeface="Arial" panose="020B0604020202020204" pitchFamily="34" charset="0"/>
                    <a:cs typeface="Arial" panose="020B0604020202020204" pitchFamily="34" charset="0"/>
                  </a:rPr>
                  <a:t>, %</a:t>
                </a:r>
              </a:p>
            </c:rich>
          </c:tx>
          <c:layout/>
          <c:overlay val="0"/>
          <c:spPr>
            <a:noFill/>
            <a:ln w="25400">
              <a:noFill/>
            </a:ln>
            <a:effectLst/>
          </c:spPr>
        </c:title>
        <c:numFmt formatCode="0" sourceLinked="0"/>
        <c:majorTickMark val="none"/>
        <c:minorTickMark val="none"/>
        <c:tickLblPos val="nextTo"/>
        <c:spPr>
          <a:noFill/>
          <a:ln w="12700" cap="flat" cmpd="sng" algn="ctr">
            <a:solidFill>
              <a:srgbClr val="808080"/>
            </a:solidFill>
            <a:prstDash val="solid"/>
            <a:round/>
          </a:ln>
          <a:effectLst/>
        </c:spPr>
        <c:txPr>
          <a:bodyPr rot="0" spcFirstLastPara="1" vertOverflow="ellipsis" wrap="square" anchor="ctr" anchorCtr="1"/>
          <a:lstStyle/>
          <a:p>
            <a:pPr>
              <a:defRPr lang="uk-UA" sz="1200" b="1" i="0" u="none" strike="noStrike" kern="1200" baseline="0">
                <a:solidFill>
                  <a:srgbClr val="000000"/>
                </a:solidFill>
                <a:latin typeface="Arial"/>
                <a:ea typeface="Arial"/>
                <a:cs typeface="Arial"/>
              </a:defRPr>
            </a:pPr>
            <a:endParaRPr lang="uk-UA"/>
          </a:p>
        </c:txPr>
        <c:crossAx val="247839360"/>
        <c:crosses val="autoZero"/>
        <c:crossBetween val="midCat"/>
        <c:majorUnit val="25"/>
        <c:minorUnit val="25"/>
      </c:valAx>
      <c:valAx>
        <c:axId val="247839360"/>
        <c:scaling>
          <c:orientation val="minMax"/>
          <c:max val="100"/>
          <c:min val="0"/>
        </c:scaling>
        <c:delete val="0"/>
        <c:axPos val="l"/>
        <c:majorGridlines>
          <c:spPr>
            <a:ln w="3175" cap="flat" cmpd="sng" algn="ctr">
              <a:solidFill>
                <a:srgbClr val="000000"/>
              </a:solidFill>
              <a:prstDash val="sysDash"/>
              <a:round/>
            </a:ln>
            <a:effectLst/>
          </c:spPr>
        </c:majorGridlines>
        <c:title>
          <c:tx>
            <c:rich>
              <a:bodyPr rot="-5400000" spcFirstLastPara="1" vertOverflow="ellipsis" vert="horz" wrap="square" anchor="ctr" anchorCtr="1"/>
              <a:lstStyle/>
              <a:p>
                <a:pPr>
                  <a:defRPr lang="uk-UA" sz="1200" b="1" i="0" u="none" strike="noStrike" kern="1200" baseline="0">
                    <a:solidFill>
                      <a:srgbClr val="000000"/>
                    </a:solidFill>
                    <a:latin typeface="Arial"/>
                    <a:ea typeface="Arial"/>
                    <a:cs typeface="Arial"/>
                  </a:defRPr>
                </a:pPr>
                <a:r>
                  <a:rPr lang="ru-RU"/>
                  <a:t>СТБ</a:t>
                </a:r>
                <a:r>
                  <a:rPr lang="hu-HU"/>
                  <a:t>, %</a:t>
                </a:r>
              </a:p>
            </c:rich>
          </c:tx>
          <c:layout/>
          <c:overlay val="0"/>
          <c:spPr>
            <a:noFill/>
            <a:ln w="25400">
              <a:noFill/>
            </a:ln>
            <a:effectLst/>
          </c:spPr>
        </c:title>
        <c:numFmt formatCode="0" sourceLinked="0"/>
        <c:majorTickMark val="none"/>
        <c:minorTickMark val="none"/>
        <c:tickLblPos val="nextTo"/>
        <c:spPr>
          <a:noFill/>
          <a:ln w="12700" cap="flat" cmpd="sng" algn="ctr">
            <a:solidFill>
              <a:srgbClr val="808080"/>
            </a:solidFill>
            <a:prstDash val="solid"/>
            <a:round/>
          </a:ln>
          <a:effectLst/>
        </c:spPr>
        <c:txPr>
          <a:bodyPr rot="0" spcFirstLastPara="1" vertOverflow="ellipsis" wrap="square" anchor="ctr" anchorCtr="1"/>
          <a:lstStyle/>
          <a:p>
            <a:pPr>
              <a:defRPr lang="uk-UA" sz="1200" b="1" i="0" u="none" strike="noStrike" kern="1200" baseline="0">
                <a:solidFill>
                  <a:srgbClr val="000000"/>
                </a:solidFill>
                <a:latin typeface="Arial"/>
                <a:ea typeface="Arial"/>
                <a:cs typeface="Arial"/>
              </a:defRPr>
            </a:pPr>
            <a:endParaRPr lang="uk-UA"/>
          </a:p>
        </c:txPr>
        <c:crossAx val="247837440"/>
        <c:crosses val="autoZero"/>
        <c:crossBetween val="midCat"/>
        <c:majorUnit val="25"/>
      </c:valAx>
      <c:spPr>
        <a:noFill/>
        <a:ln w="25400">
          <a:noFill/>
        </a:ln>
        <a:effectLst/>
      </c:spPr>
    </c:plotArea>
    <c:plotVisOnly val="1"/>
    <c:dispBlanksAs val="gap"/>
    <c:showDLblsOverMax val="0"/>
  </c:chart>
  <c:spPr>
    <a:solidFill>
      <a:schemeClr val="bg1">
        <a:lumMod val="85000"/>
      </a:schemeClr>
    </a:solidFill>
    <a:ln w="9525" cap="flat" cmpd="sng" algn="ctr">
      <a:noFill/>
      <a:prstDash val="solid"/>
      <a:round/>
    </a:ln>
    <a:effectLst/>
  </c:spPr>
  <c:txPr>
    <a:bodyPr/>
    <a:lstStyle/>
    <a:p>
      <a:pPr>
        <a:defRPr sz="1200" b="1" i="0" u="none" strike="noStrike" baseline="0">
          <a:solidFill>
            <a:srgbClr val="000000"/>
          </a:solidFill>
          <a:latin typeface="Arial"/>
          <a:ea typeface="Arial"/>
          <a:cs typeface="Arial"/>
        </a:defRPr>
      </a:pPr>
      <a:endParaRPr lang="uk-UA"/>
    </a:p>
  </c:txPr>
  <c:printSettings>
    <c:headerFooter alignWithMargins="0"/>
    <c:pageMargins b="0.75000000000000144" l="0.7000000000000014" r="0.7000000000000014" t="0.750000000000001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uk-UA" sz="1200" b="1" i="0" u="none" strike="noStrike" kern="1200" baseline="0">
                <a:solidFill>
                  <a:srgbClr val="000000"/>
                </a:solidFill>
                <a:latin typeface="Arial"/>
                <a:ea typeface="Arial"/>
                <a:cs typeface="Arial"/>
              </a:defRPr>
            </a:pPr>
            <a:r>
              <a:rPr lang="ru-RU" sz="1200" b="1" i="0" baseline="0">
                <a:effectLst/>
              </a:rPr>
              <a:t>Лепестковая диаграмма категориальной оценки по вопросам Группы 2</a:t>
            </a:r>
            <a:endParaRPr lang="uk-UA" sz="1200">
              <a:effectLst/>
            </a:endParaRPr>
          </a:p>
        </c:rich>
      </c:tx>
      <c:layout>
        <c:manualLayout>
          <c:xMode val="edge"/>
          <c:yMode val="edge"/>
          <c:x val="0.15035778870887134"/>
          <c:y val="2.5987579164918815E-2"/>
        </c:manualLayout>
      </c:layout>
      <c:overlay val="0"/>
      <c:spPr>
        <a:noFill/>
        <a:ln w="25400">
          <a:noFill/>
        </a:ln>
        <a:effectLst/>
      </c:spPr>
    </c:title>
    <c:autoTitleDeleted val="0"/>
    <c:plotArea>
      <c:layout>
        <c:manualLayout>
          <c:layoutTarget val="inner"/>
          <c:xMode val="edge"/>
          <c:yMode val="edge"/>
          <c:x val="0.33527989037877104"/>
          <c:y val="0.18160002557001942"/>
          <c:w val="0.32682803519331838"/>
          <c:h val="0.73076126224837334"/>
        </c:manualLayout>
      </c:layout>
      <c:radarChart>
        <c:radarStyle val="marker"/>
        <c:varyColors val="0"/>
        <c:ser>
          <c:idx val="1"/>
          <c:order val="0"/>
          <c:tx>
            <c:v>B2</c:v>
          </c:tx>
          <c:spPr>
            <a:ln w="28575" cap="rnd" cmpd="sng" algn="ctr">
              <a:solidFill>
                <a:schemeClr val="accent1">
                  <a:shade val="76000"/>
                  <a:shade val="95000"/>
                  <a:satMod val="105000"/>
                </a:schemeClr>
              </a:solidFill>
              <a:prstDash val="solid"/>
              <a:round/>
            </a:ln>
            <a:effectLst/>
          </c:spPr>
          <c:marker>
            <c:symbol val="triangle"/>
            <c:size val="5"/>
            <c:spPr>
              <a:solidFill>
                <a:schemeClr val="accent1">
                  <a:shade val="76000"/>
                </a:schemeClr>
              </a:solidFill>
              <a:ln w="9525" cap="flat" cmpd="sng" algn="ctr">
                <a:solidFill>
                  <a:schemeClr val="accent1">
                    <a:shade val="76000"/>
                    <a:shade val="95000"/>
                    <a:satMod val="105000"/>
                  </a:schemeClr>
                </a:solidFill>
                <a:prstDash val="solid"/>
                <a:round/>
              </a:ln>
              <a:effectLst/>
            </c:spPr>
          </c:marker>
          <c:cat>
            <c:strRef>
              <c:f>'Результаты Группы 2'!$B$16:$B$27</c:f>
              <c:strCache>
                <c:ptCount val="12"/>
                <c:pt idx="0">
                  <c:v>ООР</c:v>
                </c:pt>
                <c:pt idx="1">
                  <c:v>ОВОС-ПЗ</c:v>
                </c:pt>
                <c:pt idx="2">
                  <c:v>ПЛАС</c:v>
                </c:pt>
                <c:pt idx="3">
                  <c:v>ПДР</c:v>
                </c:pt>
                <c:pt idx="4">
                  <c:v>ОКУ</c:v>
                </c:pt>
                <c:pt idx="5">
                  <c:v>ВДХ</c:v>
                </c:pt>
                <c:pt idx="6">
                  <c:v>УВП</c:v>
                </c:pt>
                <c:pt idx="7">
                  <c:v>ТРИ</c:v>
                </c:pt>
                <c:pt idx="8">
                  <c:v>ОТП</c:v>
                </c:pt>
                <c:pt idx="9">
                  <c:v>МЭИ</c:v>
                </c:pt>
                <c:pt idx="10">
                  <c:v>MОС</c:v>
                </c:pt>
                <c:pt idx="11">
                  <c:v>ПЗР</c:v>
                </c:pt>
              </c:strCache>
            </c:strRef>
          </c:cat>
          <c:val>
            <c:numRef>
              <c:f>'Результаты Группы 2'!$C$16:$C$27</c:f>
              <c:numCache>
                <c:formatCode>0.0</c:formatCode>
                <c:ptCount val="12"/>
                <c:pt idx="0">
                  <c:v>83.035714285714292</c:v>
                </c:pt>
                <c:pt idx="1">
                  <c:v>78</c:v>
                </c:pt>
                <c:pt idx="2">
                  <c:v>97.65625</c:v>
                </c:pt>
                <c:pt idx="3">
                  <c:v>72.794117647058826</c:v>
                </c:pt>
                <c:pt idx="4">
                  <c:v>82.5</c:v>
                </c:pt>
                <c:pt idx="5">
                  <c:v>65</c:v>
                </c:pt>
                <c:pt idx="6">
                  <c:v>87.5</c:v>
                </c:pt>
                <c:pt idx="7">
                  <c:v>54.166666666666664</c:v>
                </c:pt>
                <c:pt idx="8">
                  <c:v>100</c:v>
                </c:pt>
                <c:pt idx="9">
                  <c:v>84.615384615384613</c:v>
                </c:pt>
                <c:pt idx="10">
                  <c:v>86.36363636363636</c:v>
                </c:pt>
                <c:pt idx="11">
                  <c:v>100</c:v>
                </c:pt>
              </c:numCache>
            </c:numRef>
          </c:val>
          <c:extLst xmlns:c16r2="http://schemas.microsoft.com/office/drawing/2015/06/chart">
            <c:ext xmlns:c16="http://schemas.microsoft.com/office/drawing/2014/chart" uri="{C3380CC4-5D6E-409C-BE32-E72D297353CC}">
              <c16:uniqueId val="{00000000-E50D-44EA-B03B-9D0431CD325D}"/>
            </c:ext>
          </c:extLst>
        </c:ser>
        <c:dLbls>
          <c:showLegendKey val="0"/>
          <c:showVal val="0"/>
          <c:showCatName val="0"/>
          <c:showSerName val="0"/>
          <c:showPercent val="0"/>
          <c:showBubbleSize val="0"/>
        </c:dLbls>
        <c:axId val="247852416"/>
        <c:axId val="247854208"/>
      </c:radarChart>
      <c:catAx>
        <c:axId val="247852416"/>
        <c:scaling>
          <c:orientation val="minMax"/>
        </c:scaling>
        <c:delete val="0"/>
        <c:axPos val="b"/>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lang="uk-UA" sz="1200" b="1" i="0" u="none" strike="noStrike" kern="1200" baseline="0">
                <a:solidFill>
                  <a:srgbClr val="000000"/>
                </a:solidFill>
                <a:latin typeface="Arial"/>
                <a:ea typeface="Arial"/>
                <a:cs typeface="Arial"/>
              </a:defRPr>
            </a:pPr>
            <a:endParaRPr lang="uk-UA"/>
          </a:p>
        </c:txPr>
        <c:crossAx val="247854208"/>
        <c:crosses val="autoZero"/>
        <c:auto val="0"/>
        <c:lblAlgn val="ctr"/>
        <c:lblOffset val="100"/>
        <c:noMultiLvlLbl val="0"/>
      </c:catAx>
      <c:valAx>
        <c:axId val="247854208"/>
        <c:scaling>
          <c:orientation val="minMax"/>
          <c:max val="100"/>
        </c:scaling>
        <c:delete val="0"/>
        <c:axPos val="l"/>
        <c:majorGridlines>
          <c:spPr>
            <a:ln w="12700" cap="flat" cmpd="sng" algn="ctr">
              <a:solidFill>
                <a:srgbClr val="666699"/>
              </a:solidFill>
              <a:prstDash val="solid"/>
              <a:round/>
            </a:ln>
            <a:effectLst/>
          </c:spPr>
        </c:majorGridlines>
        <c:numFmt formatCode="0.0" sourceLinked="1"/>
        <c:majorTickMark val="none"/>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lang="uk-UA" sz="1000" b="0" i="0" u="none" strike="noStrike" kern="1200" baseline="0">
                <a:solidFill>
                  <a:srgbClr val="000000"/>
                </a:solidFill>
                <a:latin typeface="Arial"/>
                <a:ea typeface="Arial"/>
                <a:cs typeface="Arial"/>
              </a:defRPr>
            </a:pPr>
            <a:endParaRPr lang="uk-UA"/>
          </a:p>
        </c:txPr>
        <c:crossAx val="247852416"/>
        <c:crosses val="autoZero"/>
        <c:crossBetween val="between"/>
        <c:majorUnit val="25"/>
      </c:valAx>
      <c:spPr>
        <a:noFill/>
        <a:ln w="25400">
          <a:noFill/>
        </a:ln>
        <a:effectLst/>
      </c:spPr>
    </c:plotArea>
    <c:plotVisOnly val="1"/>
    <c:dispBlanksAs val="gap"/>
    <c:showDLblsOverMax val="0"/>
  </c:chart>
  <c:spPr>
    <a:solidFill>
      <a:schemeClr val="bg1">
        <a:lumMod val="85000"/>
      </a:schemeClr>
    </a:solidFill>
    <a:ln w="9525" cap="flat" cmpd="sng" algn="ctr">
      <a:noFill/>
      <a:prstDash val="solid"/>
      <a:round/>
    </a:ln>
    <a:effectLst/>
  </c:spPr>
  <c:txPr>
    <a:bodyPr/>
    <a:lstStyle/>
    <a:p>
      <a:pPr>
        <a:defRPr sz="1100" b="0" i="0" u="none" strike="noStrike" baseline="0">
          <a:solidFill>
            <a:srgbClr val="000000"/>
          </a:solidFill>
          <a:latin typeface="Arial"/>
          <a:ea typeface="Arial"/>
          <a:cs typeface="Arial"/>
        </a:defRPr>
      </a:pPr>
      <a:endParaRPr lang="uk-UA"/>
    </a:p>
  </c:txPr>
  <c:printSettings>
    <c:headerFooter alignWithMargins="0"/>
    <c:pageMargins b="1" l="0.75000000000000044" r="0.750000000000000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uk-UA" sz="1200" b="1" i="0" u="none" strike="noStrike" kern="1200" baseline="0">
                <a:solidFill>
                  <a:srgbClr val="000000"/>
                </a:solidFill>
                <a:latin typeface="Arial"/>
                <a:ea typeface="Arial"/>
                <a:cs typeface="Arial"/>
              </a:defRPr>
            </a:pPr>
            <a:r>
              <a:rPr lang="ru-RU" sz="1200"/>
              <a:t>Доли ответов, данных на все вопросы</a:t>
            </a:r>
            <a:endParaRPr lang="hu-HU" sz="1200"/>
          </a:p>
        </c:rich>
      </c:tx>
      <c:layout>
        <c:manualLayout>
          <c:xMode val="edge"/>
          <c:yMode val="edge"/>
          <c:x val="1.7302467676528883E-2"/>
          <c:y val="3.2074673005419579E-2"/>
        </c:manualLayout>
      </c:layout>
      <c:overlay val="0"/>
      <c:spPr>
        <a:noFill/>
        <a:ln w="25400">
          <a:noFill/>
        </a:ln>
        <a:effectLst/>
      </c:spPr>
    </c:title>
    <c:autoTitleDeleted val="0"/>
    <c:view3D>
      <c:rotX val="34"/>
      <c:rotY val="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306792787917016"/>
          <c:y val="0.22798446151063839"/>
          <c:w val="0.71346890944622665"/>
          <c:h val="0.70846743884072438"/>
        </c:manualLayout>
      </c:layout>
      <c:pie3DChart>
        <c:varyColors val="1"/>
        <c:ser>
          <c:idx val="0"/>
          <c:order val="0"/>
          <c:tx>
            <c:v>B</c:v>
          </c:tx>
          <c:dPt>
            <c:idx val="0"/>
            <c:bubble3D val="0"/>
            <c:spPr>
              <a:solidFill>
                <a:schemeClr val="accent6"/>
              </a:solidFill>
              <a:ln>
                <a:noFill/>
              </a:ln>
              <a:effectLst/>
              <a:sp3d/>
            </c:spPr>
            <c:extLst xmlns:c16r2="http://schemas.microsoft.com/office/drawing/2015/06/chart">
              <c:ext xmlns:c16="http://schemas.microsoft.com/office/drawing/2014/chart" uri="{C3380CC4-5D6E-409C-BE32-E72D297353CC}">
                <c16:uniqueId val="{00000001-F435-405E-B3C8-E623554D8036}"/>
              </c:ext>
            </c:extLst>
          </c:dPt>
          <c:dPt>
            <c:idx val="1"/>
            <c:bubble3D val="0"/>
            <c:spPr>
              <a:solidFill>
                <a:schemeClr val="accent5"/>
              </a:solidFill>
              <a:ln>
                <a:noFill/>
              </a:ln>
              <a:effectLst/>
              <a:sp3d/>
            </c:spPr>
            <c:extLst xmlns:c16r2="http://schemas.microsoft.com/office/drawing/2015/06/chart">
              <c:ext xmlns:c16="http://schemas.microsoft.com/office/drawing/2014/chart" uri="{C3380CC4-5D6E-409C-BE32-E72D297353CC}">
                <c16:uniqueId val="{00000003-F435-405E-B3C8-E623554D8036}"/>
              </c:ext>
            </c:extLst>
          </c:dPt>
          <c:dPt>
            <c:idx val="2"/>
            <c:bubble3D val="0"/>
            <c:spPr>
              <a:solidFill>
                <a:schemeClr val="accent4"/>
              </a:solidFill>
              <a:ln>
                <a:noFill/>
              </a:ln>
              <a:effectLst/>
              <a:sp3d/>
            </c:spPr>
            <c:extLst xmlns:c16r2="http://schemas.microsoft.com/office/drawing/2015/06/chart">
              <c:ext xmlns:c16="http://schemas.microsoft.com/office/drawing/2014/chart" uri="{C3380CC4-5D6E-409C-BE32-E72D297353CC}">
                <c16:uniqueId val="{00000005-F435-405E-B3C8-E623554D8036}"/>
              </c:ext>
            </c:extLst>
          </c:dPt>
          <c:dPt>
            <c:idx val="3"/>
            <c:bubble3D val="0"/>
            <c:spPr>
              <a:solidFill>
                <a:schemeClr val="accent6">
                  <a:lumMod val="60000"/>
                </a:schemeClr>
              </a:solidFill>
              <a:ln>
                <a:noFill/>
              </a:ln>
              <a:effectLst/>
              <a:sp3d/>
            </c:spPr>
            <c:extLst xmlns:c16r2="http://schemas.microsoft.com/office/drawing/2015/06/chart">
              <c:ext xmlns:c16="http://schemas.microsoft.com/office/drawing/2014/chart" uri="{C3380CC4-5D6E-409C-BE32-E72D297353CC}">
                <c16:uniqueId val="{00000007-F435-405E-B3C8-E623554D8036}"/>
              </c:ext>
            </c:extLst>
          </c:dPt>
          <c:dPt>
            <c:idx val="4"/>
            <c:bubble3D val="0"/>
            <c:spPr>
              <a:solidFill>
                <a:schemeClr val="accent5">
                  <a:lumMod val="60000"/>
                </a:schemeClr>
              </a:solidFill>
              <a:ln>
                <a:noFill/>
              </a:ln>
              <a:effectLst/>
              <a:sp3d/>
            </c:spPr>
            <c:extLst xmlns:c16r2="http://schemas.microsoft.com/office/drawing/2015/06/chart">
              <c:ext xmlns:c16="http://schemas.microsoft.com/office/drawing/2014/chart" uri="{C3380CC4-5D6E-409C-BE32-E72D297353CC}">
                <c16:uniqueId val="{00000009-F435-405E-B3C8-E623554D8036}"/>
              </c:ext>
            </c:extLst>
          </c:dPt>
          <c:dLbls>
            <c:dLbl>
              <c:idx val="2"/>
              <c:layout>
                <c:manualLayout>
                  <c:x val="-4.7545962066520026E-3"/>
                  <c:y val="2.5900426495498542E-2"/>
                </c:manualLayout>
              </c:layout>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435-405E-B3C8-E623554D8036}"/>
                </c:ext>
              </c:extLst>
            </c:dLbl>
            <c:dLbl>
              <c:idx val="3"/>
              <c:layout>
                <c:manualLayout>
                  <c:x val="2.2356385590369322E-2"/>
                  <c:y val="-1.3195107275116401E-2"/>
                </c:manualLayout>
              </c:layout>
              <c:spPr>
                <a:noFill/>
                <a:ln w="25400">
                  <a:noFill/>
                </a:ln>
                <a:effectLst/>
              </c:spPr>
              <c:txPr>
                <a:bodyPr rot="0" spcFirstLastPara="1" vertOverflow="ellipsis" vert="horz" wrap="square" anchor="ctr" anchorCtr="1"/>
                <a:lstStyle/>
                <a:p>
                  <a:pPr>
                    <a:defRPr lang="uk-UA" sz="1200" b="1" i="0" u="none" strike="noStrike" kern="1200" baseline="0">
                      <a:solidFill>
                        <a:srgbClr val="000000"/>
                      </a:solidFill>
                      <a:latin typeface="Arial"/>
                      <a:ea typeface="Arial"/>
                      <a:cs typeface="Arial"/>
                    </a:defRPr>
                  </a:pPr>
                  <a:endParaRPr lang="uk-UA"/>
                </a:p>
              </c:txPr>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F435-405E-B3C8-E623554D8036}"/>
                </c:ext>
              </c:extLst>
            </c:dLbl>
            <c:dLbl>
              <c:idx val="4"/>
              <c:layout>
                <c:manualLayout>
                  <c:x val="6.2355658198614321E-2"/>
                  <c:y val="-2.5846156350929756E-2"/>
                </c:manualLayout>
              </c:layout>
              <c:dLblPos val="bestFi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435-405E-B3C8-E623554D8036}"/>
                </c:ext>
              </c:extLst>
            </c:dLbl>
            <c:spPr>
              <a:noFill/>
              <a:ln w="25400">
                <a:noFill/>
              </a:ln>
              <a:effectLst/>
            </c:spPr>
            <c:txPr>
              <a:bodyPr rot="0" spcFirstLastPara="1" vertOverflow="ellipsis" vert="horz" wrap="square" lIns="38100" tIns="19050" rIns="38100" bIns="19050" anchor="ctr" anchorCtr="1">
                <a:spAutoFit/>
              </a:bodyPr>
              <a:lstStyle/>
              <a:p>
                <a:pPr>
                  <a:defRPr lang="uk-UA" sz="1200" b="1" i="0" u="none" strike="noStrike" kern="1200" baseline="0">
                    <a:solidFill>
                      <a:srgbClr val="000000"/>
                    </a:solidFill>
                    <a:latin typeface="Arial"/>
                    <a:ea typeface="Arial"/>
                    <a:cs typeface="Arial"/>
                  </a:defRPr>
                </a:pPr>
                <a:endParaRPr lang="uk-UA"/>
              </a:p>
            </c:txPr>
            <c:dLblPos val="outEnd"/>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extLst>
          </c:dLbls>
          <c:cat>
            <c:strRef>
              <c:f>'Общие результаты'!$A$5:$A$9</c:f>
              <c:strCache>
                <c:ptCount val="5"/>
                <c:pt idx="0">
                  <c:v>не применимо, %</c:v>
                </c:pt>
                <c:pt idx="1">
                  <c:v>да, %</c:v>
                </c:pt>
                <c:pt idx="2">
                  <c:v>скорее да, %</c:v>
                </c:pt>
                <c:pt idx="3">
                  <c:v>скорее нет, %</c:v>
                </c:pt>
                <c:pt idx="4">
                  <c:v>нет, %</c:v>
                </c:pt>
              </c:strCache>
            </c:strRef>
          </c:cat>
          <c:val>
            <c:numRef>
              <c:f>'Общие результаты'!$B$5:$B$9</c:f>
              <c:numCache>
                <c:formatCode>0.0</c:formatCode>
                <c:ptCount val="5"/>
                <c:pt idx="0">
                  <c:v>14.17624521072797</c:v>
                </c:pt>
                <c:pt idx="1">
                  <c:v>53.256704980842919</c:v>
                </c:pt>
                <c:pt idx="2">
                  <c:v>11.877394636015326</c:v>
                </c:pt>
                <c:pt idx="3">
                  <c:v>9.1954022988505741</c:v>
                </c:pt>
                <c:pt idx="4">
                  <c:v>11.494252873563218</c:v>
                </c:pt>
              </c:numCache>
            </c:numRef>
          </c:val>
          <c:extLst xmlns:c16r2="http://schemas.microsoft.com/office/drawing/2015/06/chart">
            <c:ext xmlns:c16="http://schemas.microsoft.com/office/drawing/2014/chart" uri="{C3380CC4-5D6E-409C-BE32-E72D297353CC}">
              <c16:uniqueId val="{0000000A-F435-405E-B3C8-E623554D8036}"/>
            </c:ext>
          </c:extLst>
        </c:ser>
        <c:dLbls>
          <c:showLegendKey val="0"/>
          <c:showVal val="0"/>
          <c:showCatName val="0"/>
          <c:showSerName val="0"/>
          <c:showPercent val="0"/>
          <c:showBubbleSize val="0"/>
          <c:showLeaderLines val="0"/>
        </c:dLbls>
      </c:pie3DChart>
      <c:spPr>
        <a:noFill/>
        <a:ln w="25400">
          <a:noFill/>
        </a:ln>
        <a:effectLst/>
      </c:spPr>
    </c:plotArea>
    <c:plotVisOnly val="1"/>
    <c:dispBlanksAs val="zero"/>
    <c:showDLblsOverMax val="0"/>
  </c:chart>
  <c:spPr>
    <a:solidFill>
      <a:schemeClr val="bg1">
        <a:lumMod val="85000"/>
      </a:schemeClr>
    </a:solidFill>
    <a:ln w="9525"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uk-UA"/>
    </a:p>
  </c:txPr>
  <c:printSettings>
    <c:headerFooter alignWithMargins="0"/>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uk-UA" sz="1200" b="1" i="0" u="none" strike="noStrike" kern="1200" baseline="0">
                <a:solidFill>
                  <a:srgbClr val="000000"/>
                </a:solidFill>
                <a:latin typeface="Arial"/>
                <a:ea typeface="Arial"/>
                <a:cs typeface="Arial"/>
              </a:defRPr>
            </a:pPr>
            <a:r>
              <a:rPr lang="ru-RU"/>
              <a:t>Графическая интерпретация оценки уровня безопасности хвостохранилища    по всем вопросам</a:t>
            </a:r>
            <a:endParaRPr lang="hu-HU"/>
          </a:p>
        </c:rich>
      </c:tx>
      <c:layout/>
      <c:overlay val="0"/>
      <c:spPr>
        <a:noFill/>
        <a:ln w="25400">
          <a:noFill/>
        </a:ln>
        <a:effectLst/>
      </c:spPr>
    </c:title>
    <c:autoTitleDeleted val="0"/>
    <c:plotArea>
      <c:layout>
        <c:manualLayout>
          <c:layoutTarget val="inner"/>
          <c:xMode val="edge"/>
          <c:yMode val="edge"/>
          <c:x val="0.16790466168795942"/>
          <c:y val="0.19041094099580841"/>
          <c:w val="0.75843578354772978"/>
          <c:h val="0.617292557142193"/>
        </c:manualLayout>
      </c:layout>
      <c:scatterChart>
        <c:scatterStyle val="lineMarker"/>
        <c:varyColors val="0"/>
        <c:ser>
          <c:idx val="0"/>
          <c:order val="0"/>
          <c:tx>
            <c:v>B</c:v>
          </c:tx>
          <c:spPr>
            <a:ln w="28575" cap="rnd" cmpd="sng" algn="ctr">
              <a:noFill/>
              <a:prstDash val="solid"/>
              <a:round/>
            </a:ln>
            <a:effectLst/>
          </c:spPr>
          <c:marker>
            <c:symbol val="triangle"/>
            <c:size val="10"/>
            <c:spPr>
              <a:solidFill>
                <a:schemeClr val="accent1"/>
              </a:solidFill>
              <a:ln w="9525" cap="flat" cmpd="sng" algn="ctr">
                <a:solidFill>
                  <a:schemeClr val="accent1">
                    <a:shade val="95000"/>
                    <a:satMod val="105000"/>
                  </a:schemeClr>
                </a:solidFill>
                <a:prstDash val="solid"/>
                <a:round/>
              </a:ln>
              <a:effectLst/>
            </c:spPr>
          </c:marker>
          <c:dLbls>
            <c:dLbl>
              <c:idx val="0"/>
              <c:layout>
                <c:manualLayout>
                  <c:x val="1.8792729150286923E-2"/>
                  <c:y val="1.5448516890982601E-2"/>
                </c:manualLayout>
              </c:layout>
              <c:dLblPos val="r"/>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81F-43A7-9186-FDCA0DEB951F}"/>
                </c:ext>
              </c:extLst>
            </c:dLbl>
            <c:spPr>
              <a:noFill/>
              <a:ln>
                <a:noFill/>
              </a:ln>
              <a:effectLst/>
            </c:spPr>
            <c:txPr>
              <a:bodyPr rot="0" spcFirstLastPara="1" vertOverflow="ellipsis" vert="horz" wrap="square" lIns="38100" tIns="19050" rIns="38100" bIns="19050" anchor="ctr" anchorCtr="1">
                <a:spAutoFit/>
              </a:bodyPr>
              <a:lstStyle/>
              <a:p>
                <a:pPr>
                  <a:defRPr lang="uk-UA" sz="1200" b="1" i="0" u="none" strike="noStrike" kern="1200" baseline="0">
                    <a:solidFill>
                      <a:srgbClr val="000000"/>
                    </a:solidFill>
                    <a:latin typeface="Arial"/>
                    <a:ea typeface="Arial"/>
                    <a:cs typeface="Arial"/>
                  </a:defRPr>
                </a:pPr>
                <a:endParaRPr lang="uk-UA"/>
              </a:p>
            </c:txPr>
            <c:dLblPos val="t"/>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'Общие результаты'!$B$11</c:f>
              <c:numCache>
                <c:formatCode>0.0</c:formatCode>
                <c:ptCount val="1"/>
                <c:pt idx="0">
                  <c:v>69.034542563954332</c:v>
                </c:pt>
              </c:numCache>
            </c:numRef>
          </c:xVal>
          <c:yVal>
            <c:numRef>
              <c:f>'Общие результаты'!$B$10</c:f>
              <c:numCache>
                <c:formatCode>0.0</c:formatCode>
                <c:ptCount val="1"/>
                <c:pt idx="0">
                  <c:v>73.460370063518369</c:v>
                </c:pt>
              </c:numCache>
            </c:numRef>
          </c:yVal>
          <c:smooth val="0"/>
          <c:extLst xmlns:c16r2="http://schemas.microsoft.com/office/drawing/2015/06/chart">
            <c:ext xmlns:c16="http://schemas.microsoft.com/office/drawing/2014/chart" uri="{C3380CC4-5D6E-409C-BE32-E72D297353CC}">
              <c16:uniqueId val="{00000001-381F-43A7-9186-FDCA0DEB951F}"/>
            </c:ext>
          </c:extLst>
        </c:ser>
        <c:dLbls>
          <c:showLegendKey val="0"/>
          <c:showVal val="0"/>
          <c:showCatName val="0"/>
          <c:showSerName val="0"/>
          <c:showPercent val="0"/>
          <c:showBubbleSize val="0"/>
        </c:dLbls>
        <c:axId val="248027392"/>
        <c:axId val="248029568"/>
      </c:scatterChart>
      <c:valAx>
        <c:axId val="248027392"/>
        <c:scaling>
          <c:orientation val="minMax"/>
          <c:max val="100"/>
          <c:min val="0"/>
        </c:scaling>
        <c:delete val="0"/>
        <c:axPos val="b"/>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vert="horz" wrap="square" anchor="ctr" anchorCtr="1"/>
              <a:lstStyle/>
              <a:p>
                <a:pPr>
                  <a:defRPr lang="uk-UA" sz="1200" b="1" i="0" u="none" strike="noStrike" kern="1200" baseline="0">
                    <a:solidFill>
                      <a:srgbClr val="000000"/>
                    </a:solidFill>
                    <a:latin typeface="Arial" panose="020B0604020202020204" pitchFamily="34" charset="0"/>
                    <a:ea typeface="Calibri"/>
                    <a:cs typeface="Arial" panose="020B0604020202020204" pitchFamily="34" charset="0"/>
                  </a:defRPr>
                </a:pPr>
                <a:r>
                  <a:rPr lang="ru-RU">
                    <a:latin typeface="Arial" panose="020B0604020202020204" pitchFamily="34" charset="0"/>
                    <a:cs typeface="Arial" panose="020B0604020202020204" pitchFamily="34" charset="0"/>
                  </a:rPr>
                  <a:t>Достоверность</a:t>
                </a:r>
                <a:r>
                  <a:rPr lang="hu-HU">
                    <a:latin typeface="Arial" panose="020B0604020202020204" pitchFamily="34" charset="0"/>
                    <a:cs typeface="Arial" panose="020B0604020202020204" pitchFamily="34" charset="0"/>
                  </a:rPr>
                  <a:t>, %</a:t>
                </a:r>
              </a:p>
            </c:rich>
          </c:tx>
          <c:layout/>
          <c:overlay val="0"/>
          <c:spPr>
            <a:noFill/>
            <a:ln w="25400">
              <a:noFill/>
            </a:ln>
            <a:effectLst/>
          </c:spPr>
        </c:title>
        <c:numFmt formatCode="0" sourceLinked="0"/>
        <c:majorTickMark val="none"/>
        <c:minorTickMark val="none"/>
        <c:tickLblPos val="nextTo"/>
        <c:spPr>
          <a:noFill/>
          <a:ln w="12700" cap="flat" cmpd="sng" algn="ctr">
            <a:solidFill>
              <a:srgbClr val="808080"/>
            </a:solidFill>
            <a:prstDash val="solid"/>
            <a:round/>
          </a:ln>
          <a:effectLst/>
        </c:spPr>
        <c:txPr>
          <a:bodyPr rot="0" spcFirstLastPara="1" vertOverflow="ellipsis" wrap="square" anchor="ctr" anchorCtr="1"/>
          <a:lstStyle/>
          <a:p>
            <a:pPr>
              <a:defRPr lang="uk-UA" sz="1200" b="1" i="0" u="none" strike="noStrike" kern="1200" baseline="0">
                <a:solidFill>
                  <a:srgbClr val="000000"/>
                </a:solidFill>
                <a:latin typeface="Arial"/>
                <a:ea typeface="Arial"/>
                <a:cs typeface="Arial"/>
              </a:defRPr>
            </a:pPr>
            <a:endParaRPr lang="uk-UA"/>
          </a:p>
        </c:txPr>
        <c:crossAx val="248029568"/>
        <c:crosses val="autoZero"/>
        <c:crossBetween val="midCat"/>
        <c:majorUnit val="25"/>
        <c:minorUnit val="25"/>
      </c:valAx>
      <c:valAx>
        <c:axId val="248029568"/>
        <c:scaling>
          <c:orientation val="minMax"/>
          <c:max val="100"/>
          <c:min val="0"/>
        </c:scaling>
        <c:delete val="0"/>
        <c:axPos val="l"/>
        <c:majorGridlines>
          <c:spPr>
            <a:ln w="3175" cap="flat" cmpd="sng" algn="ctr">
              <a:solidFill>
                <a:srgbClr val="000000"/>
              </a:solidFill>
              <a:prstDash val="sysDash"/>
              <a:round/>
            </a:ln>
            <a:effectLst/>
          </c:spPr>
        </c:majorGridlines>
        <c:title>
          <c:tx>
            <c:rich>
              <a:bodyPr rot="-5400000" spcFirstLastPara="1" vertOverflow="ellipsis" vert="horz" wrap="square" anchor="ctr" anchorCtr="1"/>
              <a:lstStyle/>
              <a:p>
                <a:pPr>
                  <a:defRPr lang="uk-UA" sz="1200" b="1" i="0" u="none" strike="noStrike" kern="1200" baseline="0">
                    <a:solidFill>
                      <a:srgbClr val="000000"/>
                    </a:solidFill>
                    <a:latin typeface="Arial"/>
                    <a:ea typeface="Arial"/>
                    <a:cs typeface="Arial"/>
                  </a:defRPr>
                </a:pPr>
                <a:r>
                  <a:rPr lang="ru-RU"/>
                  <a:t>СТБ</a:t>
                </a:r>
                <a:r>
                  <a:rPr lang="hu-HU"/>
                  <a:t>, %</a:t>
                </a:r>
              </a:p>
            </c:rich>
          </c:tx>
          <c:layout/>
          <c:overlay val="0"/>
          <c:spPr>
            <a:noFill/>
            <a:ln w="25400">
              <a:noFill/>
            </a:ln>
            <a:effectLst/>
          </c:spPr>
        </c:title>
        <c:numFmt formatCode="0" sourceLinked="0"/>
        <c:majorTickMark val="none"/>
        <c:minorTickMark val="none"/>
        <c:tickLblPos val="nextTo"/>
        <c:spPr>
          <a:noFill/>
          <a:ln w="12700" cap="flat" cmpd="sng" algn="ctr">
            <a:solidFill>
              <a:srgbClr val="808080"/>
            </a:solidFill>
            <a:prstDash val="solid"/>
            <a:round/>
          </a:ln>
          <a:effectLst/>
        </c:spPr>
        <c:txPr>
          <a:bodyPr rot="0" spcFirstLastPara="1" vertOverflow="ellipsis" wrap="square" anchor="ctr" anchorCtr="1"/>
          <a:lstStyle/>
          <a:p>
            <a:pPr>
              <a:defRPr lang="uk-UA" sz="1200" b="1" i="0" u="none" strike="noStrike" kern="1200" baseline="0">
                <a:solidFill>
                  <a:srgbClr val="000000"/>
                </a:solidFill>
                <a:latin typeface="Arial"/>
                <a:ea typeface="Arial"/>
                <a:cs typeface="Arial"/>
              </a:defRPr>
            </a:pPr>
            <a:endParaRPr lang="uk-UA"/>
          </a:p>
        </c:txPr>
        <c:crossAx val="248027392"/>
        <c:crosses val="autoZero"/>
        <c:crossBetween val="midCat"/>
        <c:majorUnit val="25"/>
      </c:valAx>
      <c:spPr>
        <a:noFill/>
        <a:ln w="25400">
          <a:noFill/>
        </a:ln>
        <a:effectLst/>
      </c:spPr>
    </c:plotArea>
    <c:plotVisOnly val="1"/>
    <c:dispBlanksAs val="gap"/>
    <c:showDLblsOverMax val="0"/>
  </c:chart>
  <c:spPr>
    <a:solidFill>
      <a:schemeClr val="bg1">
        <a:lumMod val="85000"/>
      </a:schemeClr>
    </a:solidFill>
    <a:ln w="9525" cap="flat" cmpd="sng" algn="ctr">
      <a:noFill/>
      <a:prstDash val="solid"/>
      <a:round/>
    </a:ln>
    <a:effectLst/>
  </c:spPr>
  <c:txPr>
    <a:bodyPr/>
    <a:lstStyle/>
    <a:p>
      <a:pPr>
        <a:defRPr sz="1200" b="1" i="0" u="none" strike="noStrike" baseline="0">
          <a:solidFill>
            <a:srgbClr val="000000"/>
          </a:solidFill>
          <a:latin typeface="Arial"/>
          <a:ea typeface="Arial"/>
          <a:cs typeface="Arial"/>
        </a:defRPr>
      </a:pPr>
      <a:endParaRPr lang="uk-UA"/>
    </a:p>
  </c:txPr>
  <c:printSettings>
    <c:headerFooter alignWithMargins="0"/>
    <c:pageMargins b="0.75000000000000144" l="0.7000000000000014" r="0.7000000000000014" t="0.750000000000001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uk-UA"/>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uk-UA" sz="1200" b="1" i="0" u="none" strike="noStrike" kern="1200" baseline="0">
                <a:solidFill>
                  <a:srgbClr val="000000"/>
                </a:solidFill>
                <a:latin typeface="Arial"/>
                <a:ea typeface="Arial"/>
                <a:cs typeface="Arial"/>
              </a:defRPr>
            </a:pPr>
            <a:r>
              <a:rPr lang="ru-RU" sz="1200"/>
              <a:t>Лепестковая диаграмма</a:t>
            </a:r>
            <a:r>
              <a:rPr lang="ru-RU" sz="1200" baseline="0"/>
              <a:t> категориальной оценки по всем вопросам</a:t>
            </a:r>
            <a:endParaRPr lang="hu-HU" sz="1200"/>
          </a:p>
        </c:rich>
      </c:tx>
      <c:layout/>
      <c:overlay val="0"/>
      <c:spPr>
        <a:noFill/>
        <a:ln w="25400">
          <a:noFill/>
        </a:ln>
        <a:effectLst/>
      </c:spPr>
    </c:title>
    <c:autoTitleDeleted val="0"/>
    <c:plotArea>
      <c:layout>
        <c:manualLayout>
          <c:layoutTarget val="inner"/>
          <c:xMode val="edge"/>
          <c:yMode val="edge"/>
          <c:x val="0.33320804004425736"/>
          <c:y val="0.19680591447647769"/>
          <c:w val="0.44393598426525116"/>
          <c:h val="0.69645438027989148"/>
        </c:manualLayout>
      </c:layout>
      <c:radarChart>
        <c:radarStyle val="marker"/>
        <c:varyColors val="0"/>
        <c:ser>
          <c:idx val="1"/>
          <c:order val="0"/>
          <c:tx>
            <c:v>B</c:v>
          </c:tx>
          <c:spPr>
            <a:ln w="28575" cap="rnd" cmpd="sng" algn="ctr">
              <a:solidFill>
                <a:schemeClr val="accent1">
                  <a:shade val="76000"/>
                  <a:shade val="95000"/>
                  <a:satMod val="105000"/>
                </a:schemeClr>
              </a:solidFill>
              <a:prstDash val="solid"/>
              <a:round/>
            </a:ln>
            <a:effectLst/>
          </c:spPr>
          <c:marker>
            <c:symbol val="triangle"/>
            <c:size val="5"/>
            <c:spPr>
              <a:solidFill>
                <a:schemeClr val="accent1">
                  <a:shade val="76000"/>
                </a:schemeClr>
              </a:solidFill>
              <a:ln w="9525" cap="flat" cmpd="sng" algn="ctr">
                <a:solidFill>
                  <a:schemeClr val="accent1">
                    <a:shade val="76000"/>
                    <a:shade val="95000"/>
                    <a:satMod val="105000"/>
                  </a:schemeClr>
                </a:solidFill>
                <a:prstDash val="solid"/>
                <a:round/>
              </a:ln>
              <a:effectLst/>
            </c:spPr>
          </c:marker>
          <c:cat>
            <c:strRef>
              <c:f>'Общие результаты'!$B$16:$B$27</c:f>
              <c:strCache>
                <c:ptCount val="12"/>
                <c:pt idx="0">
                  <c:v>ООР</c:v>
                </c:pt>
                <c:pt idx="1">
                  <c:v>ОВОС-ПЗ</c:v>
                </c:pt>
                <c:pt idx="2">
                  <c:v>ПЛАС</c:v>
                </c:pt>
                <c:pt idx="3">
                  <c:v>ПДР</c:v>
                </c:pt>
                <c:pt idx="4">
                  <c:v>ОКУ</c:v>
                </c:pt>
                <c:pt idx="5">
                  <c:v>ВДХ</c:v>
                </c:pt>
                <c:pt idx="6">
                  <c:v>УВП</c:v>
                </c:pt>
                <c:pt idx="7">
                  <c:v>ТРИ</c:v>
                </c:pt>
                <c:pt idx="8">
                  <c:v>ОТП</c:v>
                </c:pt>
                <c:pt idx="9">
                  <c:v>МЭИ</c:v>
                </c:pt>
                <c:pt idx="10">
                  <c:v>MОС</c:v>
                </c:pt>
                <c:pt idx="11">
                  <c:v>ПЗР</c:v>
                </c:pt>
              </c:strCache>
            </c:strRef>
          </c:cat>
          <c:val>
            <c:numRef>
              <c:f>'Общие результаты'!$C$16:$C$27</c:f>
              <c:numCache>
                <c:formatCode>0.0</c:formatCode>
                <c:ptCount val="12"/>
                <c:pt idx="0">
                  <c:v>83.035714285714292</c:v>
                </c:pt>
                <c:pt idx="1">
                  <c:v>64</c:v>
                </c:pt>
                <c:pt idx="2">
                  <c:v>98.828125</c:v>
                </c:pt>
                <c:pt idx="3">
                  <c:v>71.39705882352942</c:v>
                </c:pt>
                <c:pt idx="4">
                  <c:v>82.5</c:v>
                </c:pt>
                <c:pt idx="5">
                  <c:v>58.392857142857146</c:v>
                </c:pt>
                <c:pt idx="6">
                  <c:v>83.333333333333329</c:v>
                </c:pt>
                <c:pt idx="7">
                  <c:v>58.333333333333329</c:v>
                </c:pt>
                <c:pt idx="8">
                  <c:v>100</c:v>
                </c:pt>
                <c:pt idx="9">
                  <c:v>63.141025641025642</c:v>
                </c:pt>
                <c:pt idx="10">
                  <c:v>74.431818181818187</c:v>
                </c:pt>
                <c:pt idx="11">
                  <c:v>100</c:v>
                </c:pt>
              </c:numCache>
            </c:numRef>
          </c:val>
          <c:extLst xmlns:c16r2="http://schemas.microsoft.com/office/drawing/2015/06/chart">
            <c:ext xmlns:c16="http://schemas.microsoft.com/office/drawing/2014/chart" uri="{C3380CC4-5D6E-409C-BE32-E72D297353CC}">
              <c16:uniqueId val="{00000000-77ED-4716-BAD5-D0175E390CFC}"/>
            </c:ext>
          </c:extLst>
        </c:ser>
        <c:dLbls>
          <c:showLegendKey val="0"/>
          <c:showVal val="0"/>
          <c:showCatName val="0"/>
          <c:showSerName val="0"/>
          <c:showPercent val="0"/>
          <c:showBubbleSize val="0"/>
        </c:dLbls>
        <c:axId val="248054912"/>
        <c:axId val="248056448"/>
      </c:radarChart>
      <c:catAx>
        <c:axId val="248054912"/>
        <c:scaling>
          <c:orientation val="minMax"/>
        </c:scaling>
        <c:delete val="0"/>
        <c:axPos val="b"/>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lang="uk-UA" sz="1200" b="1" i="0" u="none" strike="noStrike" kern="1200" baseline="0">
                <a:solidFill>
                  <a:srgbClr val="000000"/>
                </a:solidFill>
                <a:latin typeface="Arial"/>
                <a:ea typeface="Arial"/>
                <a:cs typeface="Arial"/>
              </a:defRPr>
            </a:pPr>
            <a:endParaRPr lang="uk-UA"/>
          </a:p>
        </c:txPr>
        <c:crossAx val="248056448"/>
        <c:crosses val="autoZero"/>
        <c:auto val="0"/>
        <c:lblAlgn val="ctr"/>
        <c:lblOffset val="100"/>
        <c:noMultiLvlLbl val="0"/>
      </c:catAx>
      <c:valAx>
        <c:axId val="248056448"/>
        <c:scaling>
          <c:orientation val="minMax"/>
          <c:max val="100"/>
        </c:scaling>
        <c:delete val="0"/>
        <c:axPos val="l"/>
        <c:majorGridlines>
          <c:spPr>
            <a:ln w="12700" cap="flat" cmpd="sng" algn="ctr">
              <a:solidFill>
                <a:srgbClr val="666699"/>
              </a:solidFill>
              <a:prstDash val="solid"/>
              <a:round/>
            </a:ln>
            <a:effectLst/>
          </c:spPr>
        </c:majorGridlines>
        <c:numFmt formatCode="0.0" sourceLinked="1"/>
        <c:majorTickMark val="none"/>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lang="uk-UA" sz="1000" b="0" i="0" u="none" strike="noStrike" kern="1200" baseline="0">
                <a:solidFill>
                  <a:srgbClr val="000000"/>
                </a:solidFill>
                <a:latin typeface="Arial"/>
                <a:ea typeface="Arial"/>
                <a:cs typeface="Arial"/>
              </a:defRPr>
            </a:pPr>
            <a:endParaRPr lang="uk-UA"/>
          </a:p>
        </c:txPr>
        <c:crossAx val="248054912"/>
        <c:crosses val="autoZero"/>
        <c:crossBetween val="between"/>
        <c:majorUnit val="25"/>
      </c:valAx>
      <c:spPr>
        <a:noFill/>
        <a:ln w="25400">
          <a:noFill/>
        </a:ln>
        <a:effectLst/>
      </c:spPr>
    </c:plotArea>
    <c:plotVisOnly val="1"/>
    <c:dispBlanksAs val="gap"/>
    <c:showDLblsOverMax val="0"/>
  </c:chart>
  <c:spPr>
    <a:solidFill>
      <a:schemeClr val="bg1">
        <a:lumMod val="85000"/>
      </a:schemeClr>
    </a:solidFill>
    <a:ln w="9525" cap="flat" cmpd="sng" algn="ctr">
      <a:noFill/>
      <a:prstDash val="solid"/>
      <a:round/>
    </a:ln>
    <a:effectLst/>
  </c:spPr>
  <c:txPr>
    <a:bodyPr/>
    <a:lstStyle/>
    <a:p>
      <a:pPr>
        <a:defRPr sz="1100" b="0" i="0" u="none" strike="noStrike" baseline="0">
          <a:solidFill>
            <a:srgbClr val="000000"/>
          </a:solidFill>
          <a:latin typeface="Arial"/>
          <a:ea typeface="Arial"/>
          <a:cs typeface="Arial"/>
        </a:defRPr>
      </a:pPr>
      <a:endParaRPr lang="uk-UA"/>
    </a:p>
  </c:txPr>
  <c:printSettings>
    <c:headerFooter alignWithMargins="0"/>
    <c:pageMargins b="1" l="0.75000000000000044" r="0.75000000000000044"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35718</xdr:colOff>
      <xdr:row>0</xdr:row>
      <xdr:rowOff>35720</xdr:rowOff>
    </xdr:from>
    <xdr:to>
      <xdr:col>0</xdr:col>
      <xdr:colOff>1553368</xdr:colOff>
      <xdr:row>0</xdr:row>
      <xdr:rowOff>854870</xdr:rowOff>
    </xdr:to>
    <xdr:pic>
      <xdr:nvPicPr>
        <xdr:cNvPr id="2" name="Picture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18" y="35720"/>
          <a:ext cx="1517650" cy="819150"/>
        </a:xfrm>
        <a:prstGeom prst="rect">
          <a:avLst/>
        </a:prstGeom>
        <a:noFill/>
        <a:ln>
          <a:noFill/>
        </a:ln>
      </xdr:spPr>
    </xdr:pic>
    <xdr:clientData/>
  </xdr:twoCellAnchor>
  <xdr:twoCellAnchor editAs="oneCell">
    <xdr:from>
      <xdr:col>0</xdr:col>
      <xdr:colOff>1607344</xdr:colOff>
      <xdr:row>0</xdr:row>
      <xdr:rowOff>47624</xdr:rowOff>
    </xdr:from>
    <xdr:to>
      <xdr:col>0</xdr:col>
      <xdr:colOff>2857500</xdr:colOff>
      <xdr:row>0</xdr:row>
      <xdr:rowOff>857249</xdr:rowOff>
    </xdr:to>
    <xdr:pic>
      <xdr:nvPicPr>
        <xdr:cNvPr id="3" name="Picture 2">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7344" y="47624"/>
          <a:ext cx="1250156" cy="809625"/>
        </a:xfrm>
        <a:prstGeom prst="rect">
          <a:avLst/>
        </a:prstGeom>
      </xdr:spPr>
    </xdr:pic>
    <xdr:clientData/>
  </xdr:twoCellAnchor>
  <xdr:twoCellAnchor editAs="oneCell">
    <xdr:from>
      <xdr:col>0</xdr:col>
      <xdr:colOff>2928937</xdr:colOff>
      <xdr:row>0</xdr:row>
      <xdr:rowOff>47626</xdr:rowOff>
    </xdr:from>
    <xdr:to>
      <xdr:col>0</xdr:col>
      <xdr:colOff>4702969</xdr:colOff>
      <xdr:row>0</xdr:row>
      <xdr:rowOff>833437</xdr:rowOff>
    </xdr:to>
    <xdr:pic>
      <xdr:nvPicPr>
        <xdr:cNvPr id="4" name="Picture 3">
          <a:extLst>
            <a:ext uri="{FF2B5EF4-FFF2-40B4-BE49-F238E27FC236}">
              <a16:creationId xmlns="" xmlns:a16="http://schemas.microsoft.com/office/drawing/2014/main" id="{00000000-0008-0000-0000-000004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6667" b="30222"/>
        <a:stretch/>
      </xdr:blipFill>
      <xdr:spPr bwMode="auto">
        <a:xfrm>
          <a:off x="2928937" y="47626"/>
          <a:ext cx="1774032" cy="78581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13</xdr:col>
      <xdr:colOff>12700</xdr:colOff>
      <xdr:row>18</xdr:row>
      <xdr:rowOff>1814</xdr:rowOff>
    </xdr:to>
    <xdr:graphicFrame macro="">
      <xdr:nvGraphicFramePr>
        <xdr:cNvPr id="2" name="Диаграмма 2">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12700</xdr:colOff>
      <xdr:row>2</xdr:row>
      <xdr:rowOff>0</xdr:rowOff>
    </xdr:from>
    <xdr:to>
      <xdr:col>20</xdr:col>
      <xdr:colOff>0</xdr:colOff>
      <xdr:row>18</xdr:row>
      <xdr:rowOff>11036</xdr:rowOff>
    </xdr:to>
    <xdr:graphicFrame macro="">
      <xdr:nvGraphicFramePr>
        <xdr:cNvPr id="3" name="Диаграмма 5">
          <a:extLst>
            <a:ext uri="{FF2B5EF4-FFF2-40B4-BE49-F238E27FC236}">
              <a16:creationId xmlns=""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19</xdr:row>
      <xdr:rowOff>9525</xdr:rowOff>
    </xdr:from>
    <xdr:to>
      <xdr:col>17</xdr:col>
      <xdr:colOff>25400</xdr:colOff>
      <xdr:row>39</xdr:row>
      <xdr:rowOff>95478</xdr:rowOff>
    </xdr:to>
    <xdr:graphicFrame macro="">
      <xdr:nvGraphicFramePr>
        <xdr:cNvPr id="4" name="Диаграмма 2">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13</xdr:col>
      <xdr:colOff>12700</xdr:colOff>
      <xdr:row>18</xdr:row>
      <xdr:rowOff>1814</xdr:rowOff>
    </xdr:to>
    <xdr:graphicFrame macro="">
      <xdr:nvGraphicFramePr>
        <xdr:cNvPr id="2" name="Диаграмма 2">
          <a:extLst>
            <a:ext uri="{FF2B5EF4-FFF2-40B4-BE49-F238E27FC236}">
              <a16:creationId xmlns=""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9525</xdr:colOff>
      <xdr:row>2</xdr:row>
      <xdr:rowOff>0</xdr:rowOff>
    </xdr:from>
    <xdr:to>
      <xdr:col>20</xdr:col>
      <xdr:colOff>0</xdr:colOff>
      <xdr:row>18</xdr:row>
      <xdr:rowOff>11036</xdr:rowOff>
    </xdr:to>
    <xdr:graphicFrame macro="">
      <xdr:nvGraphicFramePr>
        <xdr:cNvPr id="3" name="Диаграмма 5">
          <a:extLst>
            <a:ext uri="{FF2B5EF4-FFF2-40B4-BE49-F238E27FC236}">
              <a16:creationId xmlns=""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19</xdr:row>
      <xdr:rowOff>0</xdr:rowOff>
    </xdr:from>
    <xdr:to>
      <xdr:col>17</xdr:col>
      <xdr:colOff>25400</xdr:colOff>
      <xdr:row>39</xdr:row>
      <xdr:rowOff>85953</xdr:rowOff>
    </xdr:to>
    <xdr:graphicFrame macro="">
      <xdr:nvGraphicFramePr>
        <xdr:cNvPr id="4" name="Диаграмма 2">
          <a:extLst>
            <a:ext uri="{FF2B5EF4-FFF2-40B4-BE49-F238E27FC236}">
              <a16:creationId xmlns=""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13</xdr:col>
      <xdr:colOff>12700</xdr:colOff>
      <xdr:row>18</xdr:row>
      <xdr:rowOff>1814</xdr:rowOff>
    </xdr:to>
    <xdr:graphicFrame macro="">
      <xdr:nvGraphicFramePr>
        <xdr:cNvPr id="2" name="Диаграмма 2">
          <a:extLst>
            <a:ext uri="{FF2B5EF4-FFF2-40B4-BE49-F238E27FC236}">
              <a16:creationId xmlns="" xmlns:a16="http://schemas.microsoft.com/office/drawing/2014/main" id="{3C08EC01-3795-4A7D-928C-D77951705B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19050</xdr:colOff>
      <xdr:row>2</xdr:row>
      <xdr:rowOff>0</xdr:rowOff>
    </xdr:from>
    <xdr:to>
      <xdr:col>20</xdr:col>
      <xdr:colOff>12700</xdr:colOff>
      <xdr:row>18</xdr:row>
      <xdr:rowOff>11036</xdr:rowOff>
    </xdr:to>
    <xdr:graphicFrame macro="">
      <xdr:nvGraphicFramePr>
        <xdr:cNvPr id="3" name="Диаграмма 5">
          <a:extLst>
            <a:ext uri="{FF2B5EF4-FFF2-40B4-BE49-F238E27FC236}">
              <a16:creationId xmlns="" xmlns:a16="http://schemas.microsoft.com/office/drawing/2014/main" id="{ED7E6DB8-24AC-4E19-99F8-EE6E04BDD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112059</xdr:colOff>
      <xdr:row>19</xdr:row>
      <xdr:rowOff>0</xdr:rowOff>
    </xdr:from>
    <xdr:to>
      <xdr:col>16</xdr:col>
      <xdr:colOff>190500</xdr:colOff>
      <xdr:row>39</xdr:row>
      <xdr:rowOff>85953</xdr:rowOff>
    </xdr:to>
    <xdr:graphicFrame macro="">
      <xdr:nvGraphicFramePr>
        <xdr:cNvPr id="4" name="Диаграмма 2">
          <a:extLst>
            <a:ext uri="{FF2B5EF4-FFF2-40B4-BE49-F238E27FC236}">
              <a16:creationId xmlns="" xmlns:a16="http://schemas.microsoft.com/office/drawing/2014/main" id="{65EB279A-B8A2-416D-B1F7-C9A30AE5E2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dam Kovacs" refreshedDate="44134.579145370371" createdVersion="6" refreshedVersion="6" minRefreshableVersion="3" recordCount="38">
  <cacheSource type="worksheet">
    <worksheetSource ref="K5:S43" sheet="Оценивание Группы 1"/>
  </cacheSource>
  <cacheFields count="9">
    <cacheField name="No" numFmtId="0">
      <sharedItems containsSemiMixedTypes="0" containsString="0" containsNumber="1" containsInteger="1" minValue="1" maxValue="38"/>
    </cacheField>
    <cacheField name="1" numFmtId="0">
      <sharedItems containsSemiMixedTypes="0" containsString="0" containsNumber="1" containsInteger="1" minValue="0" maxValue="1"/>
    </cacheField>
    <cacheField name="2" numFmtId="0">
      <sharedItems containsSemiMixedTypes="0" containsString="0" containsNumber="1" containsInteger="1" minValue="0" maxValue="1"/>
    </cacheField>
    <cacheField name="3" numFmtId="0">
      <sharedItems containsSemiMixedTypes="0" containsString="0" containsNumber="1" containsInteger="1" minValue="0" maxValue="1"/>
    </cacheField>
    <cacheField name="4" numFmtId="0">
      <sharedItems containsSemiMixedTypes="0" containsString="0" containsNumber="1" containsInteger="1" minValue="0" maxValue="1"/>
    </cacheField>
    <cacheField name="5" numFmtId="0">
      <sharedItems containsSemiMixedTypes="0" containsString="0" containsNumber="1" containsInteger="1" minValue="0" maxValue="1"/>
    </cacheField>
    <cacheField name="6" numFmtId="0">
      <sharedItems containsSemiMixedTypes="0" containsString="0" containsNumber="1" containsInteger="1" minValue="0" maxValue="8"/>
    </cacheField>
    <cacheField name="7" numFmtId="0">
      <sharedItems containsSemiMixedTypes="0" containsString="0" containsNumber="1" containsInteger="1" minValue="0" maxValue="8"/>
    </cacheField>
    <cacheField name="8" numFmtId="0">
      <sharedItems count="8">
        <s v="EIA-LUP"/>
        <s v="DDP"/>
        <s v="TRI"/>
        <s v="WTM"/>
        <s v="DRO"/>
        <s v="MIP"/>
        <s v="MEE"/>
        <s v="EMP"/>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 R" refreshedDate="44272.595422337959" createdVersion="6" refreshedVersion="4" minRefreshableVersion="3" recordCount="223">
  <cacheSource type="worksheet">
    <worksheetSource ref="K5:S228" sheet="Оценивание Группы 2"/>
  </cacheSource>
  <cacheFields count="9">
    <cacheField name="No" numFmtId="0">
      <sharedItems containsSemiMixedTypes="0" containsString="0" containsNumber="1" containsInteger="1" minValue="1" maxValue="223"/>
    </cacheField>
    <cacheField name="1" numFmtId="0">
      <sharedItems containsSemiMixedTypes="0" containsString="0" containsNumber="1" containsInteger="1" minValue="0" maxValue="1"/>
    </cacheField>
    <cacheField name="2" numFmtId="0">
      <sharedItems containsSemiMixedTypes="0" containsString="0" containsNumber="1" containsInteger="1" minValue="0" maxValue="1"/>
    </cacheField>
    <cacheField name="3" numFmtId="0">
      <sharedItems containsSemiMixedTypes="0" containsString="0" containsNumber="1" containsInteger="1" minValue="0" maxValue="1"/>
    </cacheField>
    <cacheField name="4" numFmtId="0">
      <sharedItems containsSemiMixedTypes="0" containsString="0" containsNumber="1" containsInteger="1" minValue="0" maxValue="1"/>
    </cacheField>
    <cacheField name="5" numFmtId="0">
      <sharedItems containsSemiMixedTypes="0" containsString="0" containsNumber="1" containsInteger="1" minValue="0" maxValue="1"/>
    </cacheField>
    <cacheField name="6" numFmtId="0">
      <sharedItems containsSemiMixedTypes="0" containsString="0" containsNumber="1" containsInteger="1" minValue="0" maxValue="8"/>
    </cacheField>
    <cacheField name="7" numFmtId="0">
      <sharedItems containsSemiMixedTypes="0" containsString="0" containsNumber="1" containsInteger="1" minValue="0" maxValue="8"/>
    </cacheField>
    <cacheField name="8" numFmtId="0">
      <sharedItems count="22">
        <s v="HRA"/>
        <s v="EIA-LUP"/>
        <s v="EMP"/>
        <s v="DDP"/>
        <s v="OCM"/>
        <s v="DRO"/>
        <s v="WTM"/>
        <s v="TRI"/>
        <s v="TP"/>
        <s v="MIP"/>
        <s v="MEE"/>
        <s v="CRP"/>
        <s v="EIA" u="1"/>
        <s v="WMM" u="1"/>
        <s v="TDP" u="1"/>
        <s v="GCR" u="1"/>
        <s v="CRS" u="1"/>
        <s v="TRP" u="1"/>
        <s v="STC" u="1"/>
        <s v="INR" u="1"/>
        <s v="DSC" u="1"/>
        <s v="MON"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
  <r>
    <n v="1"/>
    <n v="0"/>
    <n v="0"/>
    <n v="0"/>
    <n v="0"/>
    <n v="1"/>
    <n v="1"/>
    <n v="4"/>
    <x v="0"/>
  </r>
  <r>
    <n v="2"/>
    <n v="0"/>
    <n v="0"/>
    <n v="0"/>
    <n v="0"/>
    <n v="1"/>
    <n v="1"/>
    <n v="4"/>
    <x v="0"/>
  </r>
  <r>
    <n v="3"/>
    <n v="0"/>
    <n v="1"/>
    <n v="0"/>
    <n v="0"/>
    <n v="0"/>
    <n v="4"/>
    <n v="4"/>
    <x v="0"/>
  </r>
  <r>
    <n v="4"/>
    <n v="0"/>
    <n v="1"/>
    <n v="0"/>
    <n v="0"/>
    <n v="0"/>
    <n v="4"/>
    <n v="4"/>
    <x v="1"/>
  </r>
  <r>
    <n v="5"/>
    <n v="0"/>
    <n v="0"/>
    <n v="1"/>
    <n v="0"/>
    <n v="0"/>
    <n v="6"/>
    <n v="8"/>
    <x v="1"/>
  </r>
  <r>
    <n v="6"/>
    <n v="0"/>
    <n v="0"/>
    <n v="0"/>
    <n v="1"/>
    <n v="0"/>
    <n v="4"/>
    <n v="8"/>
    <x v="1"/>
  </r>
  <r>
    <n v="7"/>
    <n v="0"/>
    <n v="0"/>
    <n v="0"/>
    <n v="0"/>
    <n v="1"/>
    <n v="2"/>
    <n v="8"/>
    <x v="2"/>
  </r>
  <r>
    <n v="8"/>
    <n v="1"/>
    <n v="0"/>
    <n v="0"/>
    <n v="0"/>
    <n v="0"/>
    <n v="0"/>
    <n v="0"/>
    <x v="2"/>
  </r>
  <r>
    <n v="9"/>
    <n v="0"/>
    <n v="1"/>
    <n v="0"/>
    <n v="0"/>
    <n v="0"/>
    <n v="8"/>
    <n v="8"/>
    <x v="2"/>
  </r>
  <r>
    <n v="10"/>
    <n v="0"/>
    <n v="0"/>
    <n v="0"/>
    <n v="0"/>
    <n v="1"/>
    <n v="1"/>
    <n v="4"/>
    <x v="2"/>
  </r>
  <r>
    <n v="11"/>
    <n v="0"/>
    <n v="1"/>
    <n v="0"/>
    <n v="0"/>
    <n v="0"/>
    <n v="4"/>
    <n v="4"/>
    <x v="2"/>
  </r>
  <r>
    <n v="12"/>
    <n v="0"/>
    <n v="0"/>
    <n v="1"/>
    <n v="0"/>
    <n v="0"/>
    <n v="6"/>
    <n v="8"/>
    <x v="3"/>
  </r>
  <r>
    <n v="13"/>
    <n v="0"/>
    <n v="0"/>
    <n v="1"/>
    <n v="0"/>
    <n v="0"/>
    <n v="6"/>
    <n v="8"/>
    <x v="3"/>
  </r>
  <r>
    <n v="14"/>
    <n v="0"/>
    <n v="1"/>
    <n v="0"/>
    <n v="0"/>
    <n v="0"/>
    <n v="4"/>
    <n v="4"/>
    <x v="3"/>
  </r>
  <r>
    <n v="15"/>
    <n v="0"/>
    <n v="1"/>
    <n v="0"/>
    <n v="0"/>
    <n v="0"/>
    <n v="4"/>
    <n v="4"/>
    <x v="3"/>
  </r>
  <r>
    <n v="16"/>
    <n v="0"/>
    <n v="0"/>
    <n v="1"/>
    <n v="0"/>
    <n v="0"/>
    <n v="3"/>
    <n v="4"/>
    <x v="3"/>
  </r>
  <r>
    <n v="17"/>
    <n v="0"/>
    <n v="1"/>
    <n v="0"/>
    <n v="0"/>
    <n v="0"/>
    <n v="8"/>
    <n v="8"/>
    <x v="3"/>
  </r>
  <r>
    <n v="18"/>
    <n v="0"/>
    <n v="0"/>
    <n v="1"/>
    <n v="0"/>
    <n v="0"/>
    <n v="3"/>
    <n v="4"/>
    <x v="3"/>
  </r>
  <r>
    <n v="19"/>
    <n v="0"/>
    <n v="0"/>
    <n v="0"/>
    <n v="1"/>
    <n v="0"/>
    <n v="4"/>
    <n v="8"/>
    <x v="3"/>
  </r>
  <r>
    <n v="20"/>
    <n v="0"/>
    <n v="0"/>
    <n v="1"/>
    <n v="0"/>
    <n v="0"/>
    <n v="6"/>
    <n v="8"/>
    <x v="4"/>
  </r>
  <r>
    <n v="21"/>
    <n v="0"/>
    <n v="0"/>
    <n v="0"/>
    <n v="1"/>
    <n v="0"/>
    <n v="4"/>
    <n v="8"/>
    <x v="4"/>
  </r>
  <r>
    <n v="22"/>
    <n v="0"/>
    <n v="0"/>
    <n v="0"/>
    <n v="0"/>
    <n v="1"/>
    <n v="2"/>
    <n v="8"/>
    <x v="4"/>
  </r>
  <r>
    <n v="23"/>
    <n v="0"/>
    <n v="0"/>
    <n v="0"/>
    <n v="0"/>
    <n v="1"/>
    <n v="1"/>
    <n v="4"/>
    <x v="4"/>
  </r>
  <r>
    <n v="24"/>
    <n v="0"/>
    <n v="0"/>
    <n v="0"/>
    <n v="1"/>
    <n v="0"/>
    <n v="2"/>
    <n v="4"/>
    <x v="4"/>
  </r>
  <r>
    <n v="25"/>
    <n v="0"/>
    <n v="0"/>
    <n v="0"/>
    <n v="1"/>
    <n v="0"/>
    <n v="4"/>
    <n v="8"/>
    <x v="4"/>
  </r>
  <r>
    <n v="26"/>
    <n v="0"/>
    <n v="0"/>
    <n v="0"/>
    <n v="0"/>
    <n v="1"/>
    <n v="2"/>
    <n v="8"/>
    <x v="4"/>
  </r>
  <r>
    <n v="27"/>
    <n v="0"/>
    <n v="1"/>
    <n v="0"/>
    <n v="0"/>
    <n v="0"/>
    <n v="4"/>
    <n v="4"/>
    <x v="4"/>
  </r>
  <r>
    <n v="28"/>
    <n v="0"/>
    <n v="1"/>
    <n v="0"/>
    <n v="0"/>
    <n v="0"/>
    <n v="4"/>
    <n v="4"/>
    <x v="4"/>
  </r>
  <r>
    <n v="29"/>
    <n v="0"/>
    <n v="0"/>
    <n v="0"/>
    <n v="0"/>
    <n v="1"/>
    <n v="1"/>
    <n v="4"/>
    <x v="5"/>
  </r>
  <r>
    <n v="30"/>
    <n v="0"/>
    <n v="0"/>
    <n v="0"/>
    <n v="0"/>
    <n v="1"/>
    <n v="1"/>
    <n v="4"/>
    <x v="5"/>
  </r>
  <r>
    <n v="31"/>
    <n v="0"/>
    <n v="0"/>
    <n v="1"/>
    <n v="0"/>
    <n v="0"/>
    <n v="3"/>
    <n v="4"/>
    <x v="5"/>
  </r>
  <r>
    <n v="32"/>
    <n v="0"/>
    <n v="0"/>
    <n v="0"/>
    <n v="0"/>
    <n v="1"/>
    <n v="2"/>
    <n v="8"/>
    <x v="5"/>
  </r>
  <r>
    <n v="33"/>
    <n v="0"/>
    <n v="0"/>
    <n v="1"/>
    <n v="0"/>
    <n v="0"/>
    <n v="3"/>
    <n v="4"/>
    <x v="5"/>
  </r>
  <r>
    <n v="34"/>
    <n v="0"/>
    <n v="0"/>
    <n v="0"/>
    <n v="1"/>
    <n v="0"/>
    <n v="2"/>
    <n v="4"/>
    <x v="6"/>
  </r>
  <r>
    <n v="35"/>
    <n v="0"/>
    <n v="0"/>
    <n v="1"/>
    <n v="0"/>
    <n v="0"/>
    <n v="3"/>
    <n v="4"/>
    <x v="6"/>
  </r>
  <r>
    <n v="36"/>
    <n v="0"/>
    <n v="1"/>
    <n v="0"/>
    <n v="0"/>
    <n v="0"/>
    <n v="4"/>
    <n v="4"/>
    <x v="7"/>
  </r>
  <r>
    <n v="37"/>
    <n v="0"/>
    <n v="1"/>
    <n v="0"/>
    <n v="0"/>
    <n v="0"/>
    <n v="4"/>
    <n v="4"/>
    <x v="7"/>
  </r>
  <r>
    <n v="38"/>
    <n v="0"/>
    <n v="1"/>
    <n v="0"/>
    <n v="0"/>
    <n v="0"/>
    <n v="4"/>
    <n v="4"/>
    <x v="7"/>
  </r>
</pivotCacheRecords>
</file>

<file path=xl/pivotCache/pivotCacheRecords2.xml><?xml version="1.0" encoding="utf-8"?>
<pivotCacheRecords xmlns="http://schemas.openxmlformats.org/spreadsheetml/2006/main" xmlns:r="http://schemas.openxmlformats.org/officeDocument/2006/relationships" count="223">
  <r>
    <n v="1"/>
    <n v="0"/>
    <n v="0"/>
    <n v="0"/>
    <n v="0"/>
    <n v="1"/>
    <n v="1"/>
    <n v="4"/>
    <x v="0"/>
  </r>
  <r>
    <n v="2"/>
    <n v="1"/>
    <n v="0"/>
    <n v="0"/>
    <n v="0"/>
    <n v="0"/>
    <n v="0"/>
    <n v="0"/>
    <x v="0"/>
  </r>
  <r>
    <n v="3"/>
    <n v="0"/>
    <n v="0"/>
    <n v="1"/>
    <n v="0"/>
    <n v="0"/>
    <n v="3"/>
    <n v="4"/>
    <x v="0"/>
  </r>
  <r>
    <n v="4"/>
    <n v="0"/>
    <n v="0"/>
    <n v="1"/>
    <n v="0"/>
    <n v="0"/>
    <n v="3"/>
    <n v="4"/>
    <x v="0"/>
  </r>
  <r>
    <n v="5"/>
    <n v="0"/>
    <n v="0"/>
    <n v="1"/>
    <n v="0"/>
    <n v="0"/>
    <n v="3"/>
    <n v="4"/>
    <x v="0"/>
  </r>
  <r>
    <n v="6"/>
    <n v="0"/>
    <n v="0"/>
    <n v="0"/>
    <n v="1"/>
    <n v="0"/>
    <n v="2"/>
    <n v="4"/>
    <x v="0"/>
  </r>
  <r>
    <n v="7"/>
    <n v="0"/>
    <n v="0"/>
    <n v="0"/>
    <n v="1"/>
    <n v="0"/>
    <n v="2"/>
    <n v="4"/>
    <x v="0"/>
  </r>
  <r>
    <n v="8"/>
    <n v="0"/>
    <n v="1"/>
    <n v="0"/>
    <n v="0"/>
    <n v="0"/>
    <n v="8"/>
    <n v="8"/>
    <x v="0"/>
  </r>
  <r>
    <n v="9"/>
    <n v="0"/>
    <n v="1"/>
    <n v="0"/>
    <n v="0"/>
    <n v="0"/>
    <n v="4"/>
    <n v="4"/>
    <x v="0"/>
  </r>
  <r>
    <n v="10"/>
    <n v="0"/>
    <n v="0"/>
    <n v="0"/>
    <n v="1"/>
    <n v="0"/>
    <n v="2"/>
    <n v="4"/>
    <x v="0"/>
  </r>
  <r>
    <n v="11"/>
    <n v="0"/>
    <n v="1"/>
    <n v="0"/>
    <n v="0"/>
    <n v="0"/>
    <n v="4"/>
    <n v="4"/>
    <x v="0"/>
  </r>
  <r>
    <n v="12"/>
    <n v="0"/>
    <n v="1"/>
    <n v="0"/>
    <n v="0"/>
    <n v="0"/>
    <n v="8"/>
    <n v="8"/>
    <x v="0"/>
  </r>
  <r>
    <n v="13"/>
    <n v="0"/>
    <n v="1"/>
    <n v="0"/>
    <n v="0"/>
    <n v="0"/>
    <n v="4"/>
    <n v="4"/>
    <x v="0"/>
  </r>
  <r>
    <n v="14"/>
    <n v="0"/>
    <n v="0"/>
    <n v="1"/>
    <n v="0"/>
    <n v="0"/>
    <n v="3"/>
    <n v="4"/>
    <x v="0"/>
  </r>
  <r>
    <n v="15"/>
    <n v="0"/>
    <n v="1"/>
    <n v="0"/>
    <n v="0"/>
    <n v="0"/>
    <n v="4"/>
    <n v="4"/>
    <x v="0"/>
  </r>
  <r>
    <n v="16"/>
    <n v="0"/>
    <n v="0"/>
    <n v="1"/>
    <n v="0"/>
    <n v="0"/>
    <n v="3"/>
    <n v="4"/>
    <x v="0"/>
  </r>
  <r>
    <n v="17"/>
    <n v="0"/>
    <n v="1"/>
    <n v="0"/>
    <n v="0"/>
    <n v="0"/>
    <n v="4"/>
    <n v="4"/>
    <x v="0"/>
  </r>
  <r>
    <n v="18"/>
    <n v="0"/>
    <n v="0"/>
    <n v="0"/>
    <n v="1"/>
    <n v="0"/>
    <n v="2"/>
    <n v="4"/>
    <x v="0"/>
  </r>
  <r>
    <n v="19"/>
    <n v="0"/>
    <n v="1"/>
    <n v="0"/>
    <n v="0"/>
    <n v="0"/>
    <n v="4"/>
    <n v="4"/>
    <x v="0"/>
  </r>
  <r>
    <n v="20"/>
    <n v="0"/>
    <n v="1"/>
    <n v="0"/>
    <n v="0"/>
    <n v="0"/>
    <n v="4"/>
    <n v="4"/>
    <x v="0"/>
  </r>
  <r>
    <n v="21"/>
    <n v="0"/>
    <n v="0"/>
    <n v="1"/>
    <n v="0"/>
    <n v="0"/>
    <n v="3"/>
    <n v="4"/>
    <x v="0"/>
  </r>
  <r>
    <n v="22"/>
    <n v="0"/>
    <n v="1"/>
    <n v="0"/>
    <n v="0"/>
    <n v="0"/>
    <n v="4"/>
    <n v="4"/>
    <x v="0"/>
  </r>
  <r>
    <n v="23"/>
    <n v="0"/>
    <n v="1"/>
    <n v="0"/>
    <n v="0"/>
    <n v="0"/>
    <n v="8"/>
    <n v="8"/>
    <x v="0"/>
  </r>
  <r>
    <n v="24"/>
    <n v="0"/>
    <n v="1"/>
    <n v="0"/>
    <n v="0"/>
    <n v="0"/>
    <n v="4"/>
    <n v="4"/>
    <x v="0"/>
  </r>
  <r>
    <n v="25"/>
    <n v="0"/>
    <n v="1"/>
    <n v="0"/>
    <n v="0"/>
    <n v="0"/>
    <n v="4"/>
    <n v="4"/>
    <x v="0"/>
  </r>
  <r>
    <n v="26"/>
    <n v="0"/>
    <n v="0"/>
    <n v="0"/>
    <n v="1"/>
    <n v="0"/>
    <n v="2"/>
    <n v="4"/>
    <x v="0"/>
  </r>
  <r>
    <n v="27"/>
    <n v="0"/>
    <n v="1"/>
    <n v="0"/>
    <n v="0"/>
    <n v="0"/>
    <n v="4"/>
    <n v="4"/>
    <x v="1"/>
  </r>
  <r>
    <n v="28"/>
    <n v="0"/>
    <n v="0"/>
    <n v="0"/>
    <n v="0"/>
    <n v="1"/>
    <n v="2"/>
    <n v="8"/>
    <x v="1"/>
  </r>
  <r>
    <n v="29"/>
    <n v="0"/>
    <n v="1"/>
    <n v="0"/>
    <n v="0"/>
    <n v="0"/>
    <n v="8"/>
    <n v="8"/>
    <x v="1"/>
  </r>
  <r>
    <n v="30"/>
    <n v="0"/>
    <n v="0"/>
    <n v="0"/>
    <n v="0"/>
    <n v="1"/>
    <n v="1"/>
    <n v="4"/>
    <x v="1"/>
  </r>
  <r>
    <n v="31"/>
    <n v="0"/>
    <n v="1"/>
    <n v="0"/>
    <n v="0"/>
    <n v="0"/>
    <n v="8"/>
    <n v="8"/>
    <x v="1"/>
  </r>
  <r>
    <n v="32"/>
    <n v="0"/>
    <n v="0"/>
    <n v="1"/>
    <n v="0"/>
    <n v="0"/>
    <n v="6"/>
    <n v="8"/>
    <x v="1"/>
  </r>
  <r>
    <n v="33"/>
    <n v="0"/>
    <n v="0"/>
    <n v="0"/>
    <n v="0"/>
    <n v="1"/>
    <n v="1"/>
    <n v="4"/>
    <x v="1"/>
  </r>
  <r>
    <n v="34"/>
    <n v="0"/>
    <n v="0"/>
    <n v="1"/>
    <n v="0"/>
    <n v="0"/>
    <n v="3"/>
    <n v="4"/>
    <x v="1"/>
  </r>
  <r>
    <n v="35"/>
    <n v="0"/>
    <n v="0"/>
    <n v="1"/>
    <n v="0"/>
    <n v="0"/>
    <n v="3"/>
    <n v="4"/>
    <x v="1"/>
  </r>
  <r>
    <n v="36"/>
    <n v="0"/>
    <n v="1"/>
    <n v="0"/>
    <n v="0"/>
    <n v="0"/>
    <n v="4"/>
    <n v="4"/>
    <x v="1"/>
  </r>
  <r>
    <n v="37"/>
    <n v="0"/>
    <n v="1"/>
    <n v="0"/>
    <n v="0"/>
    <n v="0"/>
    <n v="4"/>
    <n v="4"/>
    <x v="1"/>
  </r>
  <r>
    <n v="38"/>
    <n v="0"/>
    <n v="1"/>
    <n v="0"/>
    <n v="0"/>
    <n v="0"/>
    <n v="4"/>
    <n v="4"/>
    <x v="1"/>
  </r>
  <r>
    <n v="39"/>
    <n v="0"/>
    <n v="1"/>
    <n v="0"/>
    <n v="0"/>
    <n v="0"/>
    <n v="4"/>
    <n v="4"/>
    <x v="1"/>
  </r>
  <r>
    <n v="40"/>
    <n v="0"/>
    <n v="1"/>
    <n v="0"/>
    <n v="0"/>
    <n v="0"/>
    <n v="4"/>
    <n v="4"/>
    <x v="1"/>
  </r>
  <r>
    <n v="41"/>
    <n v="0"/>
    <n v="1"/>
    <n v="0"/>
    <n v="0"/>
    <n v="0"/>
    <n v="4"/>
    <n v="4"/>
    <x v="1"/>
  </r>
  <r>
    <n v="42"/>
    <n v="0"/>
    <n v="1"/>
    <n v="0"/>
    <n v="0"/>
    <n v="0"/>
    <n v="4"/>
    <n v="4"/>
    <x v="1"/>
  </r>
  <r>
    <n v="43"/>
    <n v="0"/>
    <n v="0"/>
    <n v="0"/>
    <n v="1"/>
    <n v="0"/>
    <n v="2"/>
    <n v="4"/>
    <x v="1"/>
  </r>
  <r>
    <n v="44"/>
    <n v="0"/>
    <n v="0"/>
    <n v="0"/>
    <n v="1"/>
    <n v="0"/>
    <n v="2"/>
    <n v="4"/>
    <x v="1"/>
  </r>
  <r>
    <n v="45"/>
    <n v="0"/>
    <n v="0"/>
    <n v="1"/>
    <n v="0"/>
    <n v="0"/>
    <n v="3"/>
    <n v="4"/>
    <x v="1"/>
  </r>
  <r>
    <n v="46"/>
    <n v="0"/>
    <n v="0"/>
    <n v="1"/>
    <n v="0"/>
    <n v="0"/>
    <n v="3"/>
    <n v="4"/>
    <x v="1"/>
  </r>
  <r>
    <n v="47"/>
    <n v="0"/>
    <n v="1"/>
    <n v="0"/>
    <n v="0"/>
    <n v="0"/>
    <n v="4"/>
    <n v="4"/>
    <x v="1"/>
  </r>
  <r>
    <n v="48"/>
    <n v="0"/>
    <n v="0"/>
    <n v="1"/>
    <n v="0"/>
    <n v="0"/>
    <n v="3"/>
    <n v="4"/>
    <x v="2"/>
  </r>
  <r>
    <n v="49"/>
    <n v="0"/>
    <n v="0"/>
    <n v="0"/>
    <n v="1"/>
    <n v="0"/>
    <n v="2"/>
    <n v="4"/>
    <x v="2"/>
  </r>
  <r>
    <n v="50"/>
    <n v="0"/>
    <n v="1"/>
    <n v="0"/>
    <n v="0"/>
    <n v="0"/>
    <n v="4"/>
    <n v="4"/>
    <x v="2"/>
  </r>
  <r>
    <n v="51"/>
    <n v="0"/>
    <n v="1"/>
    <n v="0"/>
    <n v="0"/>
    <n v="0"/>
    <n v="4"/>
    <n v="4"/>
    <x v="2"/>
  </r>
  <r>
    <n v="52"/>
    <n v="0"/>
    <n v="1"/>
    <n v="0"/>
    <n v="0"/>
    <n v="0"/>
    <n v="4"/>
    <n v="4"/>
    <x v="2"/>
  </r>
  <r>
    <n v="53"/>
    <n v="0"/>
    <n v="1"/>
    <n v="0"/>
    <n v="0"/>
    <n v="0"/>
    <n v="4"/>
    <n v="4"/>
    <x v="2"/>
  </r>
  <r>
    <n v="54"/>
    <n v="0"/>
    <n v="1"/>
    <n v="0"/>
    <n v="0"/>
    <n v="0"/>
    <n v="4"/>
    <n v="4"/>
    <x v="3"/>
  </r>
  <r>
    <n v="55"/>
    <n v="0"/>
    <n v="1"/>
    <n v="0"/>
    <n v="0"/>
    <n v="0"/>
    <n v="4"/>
    <n v="4"/>
    <x v="3"/>
  </r>
  <r>
    <n v="56"/>
    <n v="0"/>
    <n v="0"/>
    <n v="0"/>
    <n v="1"/>
    <n v="0"/>
    <n v="2"/>
    <n v="4"/>
    <x v="3"/>
  </r>
  <r>
    <n v="57"/>
    <n v="0"/>
    <n v="0"/>
    <n v="0"/>
    <n v="0"/>
    <n v="1"/>
    <n v="2"/>
    <n v="8"/>
    <x v="3"/>
  </r>
  <r>
    <n v="58"/>
    <n v="0"/>
    <n v="0"/>
    <n v="0"/>
    <n v="0"/>
    <n v="1"/>
    <n v="2"/>
    <n v="8"/>
    <x v="3"/>
  </r>
  <r>
    <n v="59"/>
    <n v="0"/>
    <n v="0"/>
    <n v="1"/>
    <n v="0"/>
    <n v="0"/>
    <n v="3"/>
    <n v="4"/>
    <x v="3"/>
  </r>
  <r>
    <n v="60"/>
    <n v="0"/>
    <n v="1"/>
    <n v="0"/>
    <n v="0"/>
    <n v="0"/>
    <n v="4"/>
    <n v="4"/>
    <x v="3"/>
  </r>
  <r>
    <n v="61"/>
    <n v="0"/>
    <n v="1"/>
    <n v="0"/>
    <n v="0"/>
    <n v="0"/>
    <n v="4"/>
    <n v="4"/>
    <x v="3"/>
  </r>
  <r>
    <n v="62"/>
    <n v="0"/>
    <n v="1"/>
    <n v="0"/>
    <n v="0"/>
    <n v="0"/>
    <n v="4"/>
    <n v="4"/>
    <x v="3"/>
  </r>
  <r>
    <n v="63"/>
    <n v="0"/>
    <n v="1"/>
    <n v="0"/>
    <n v="0"/>
    <n v="0"/>
    <n v="4"/>
    <n v="4"/>
    <x v="3"/>
  </r>
  <r>
    <n v="64"/>
    <n v="0"/>
    <n v="0"/>
    <n v="0"/>
    <n v="0"/>
    <n v="1"/>
    <n v="1"/>
    <n v="4"/>
    <x v="3"/>
  </r>
  <r>
    <n v="65"/>
    <n v="0"/>
    <n v="1"/>
    <n v="0"/>
    <n v="0"/>
    <n v="0"/>
    <n v="4"/>
    <n v="4"/>
    <x v="3"/>
  </r>
  <r>
    <n v="66"/>
    <n v="0"/>
    <n v="0"/>
    <n v="1"/>
    <n v="0"/>
    <n v="0"/>
    <n v="3"/>
    <n v="4"/>
    <x v="3"/>
  </r>
  <r>
    <n v="67"/>
    <n v="0"/>
    <n v="0"/>
    <n v="0"/>
    <n v="1"/>
    <n v="0"/>
    <n v="2"/>
    <n v="4"/>
    <x v="3"/>
  </r>
  <r>
    <n v="68"/>
    <n v="0"/>
    <n v="0"/>
    <n v="1"/>
    <n v="0"/>
    <n v="0"/>
    <n v="3"/>
    <n v="4"/>
    <x v="3"/>
  </r>
  <r>
    <n v="69"/>
    <n v="0"/>
    <n v="1"/>
    <n v="0"/>
    <n v="0"/>
    <n v="0"/>
    <n v="4"/>
    <n v="4"/>
    <x v="3"/>
  </r>
  <r>
    <n v="70"/>
    <n v="0"/>
    <n v="1"/>
    <n v="0"/>
    <n v="0"/>
    <n v="0"/>
    <n v="8"/>
    <n v="8"/>
    <x v="3"/>
  </r>
  <r>
    <n v="71"/>
    <n v="0"/>
    <n v="0"/>
    <n v="0"/>
    <n v="1"/>
    <n v="0"/>
    <n v="2"/>
    <n v="4"/>
    <x v="3"/>
  </r>
  <r>
    <n v="72"/>
    <n v="0"/>
    <n v="0"/>
    <n v="1"/>
    <n v="0"/>
    <n v="0"/>
    <n v="3"/>
    <n v="4"/>
    <x v="3"/>
  </r>
  <r>
    <n v="73"/>
    <n v="0"/>
    <n v="1"/>
    <n v="0"/>
    <n v="0"/>
    <n v="0"/>
    <n v="4"/>
    <n v="4"/>
    <x v="3"/>
  </r>
  <r>
    <n v="74"/>
    <n v="1"/>
    <n v="0"/>
    <n v="0"/>
    <n v="0"/>
    <n v="0"/>
    <n v="0"/>
    <n v="0"/>
    <x v="3"/>
  </r>
  <r>
    <n v="75"/>
    <n v="0"/>
    <n v="1"/>
    <n v="0"/>
    <n v="0"/>
    <n v="0"/>
    <n v="4"/>
    <n v="4"/>
    <x v="3"/>
  </r>
  <r>
    <n v="76"/>
    <n v="0"/>
    <n v="1"/>
    <n v="0"/>
    <n v="0"/>
    <n v="0"/>
    <n v="4"/>
    <n v="4"/>
    <x v="3"/>
  </r>
  <r>
    <n v="77"/>
    <n v="0"/>
    <n v="0"/>
    <n v="1"/>
    <n v="0"/>
    <n v="0"/>
    <n v="3"/>
    <n v="4"/>
    <x v="3"/>
  </r>
  <r>
    <n v="78"/>
    <n v="0"/>
    <n v="0"/>
    <n v="1"/>
    <n v="0"/>
    <n v="0"/>
    <n v="3"/>
    <n v="4"/>
    <x v="3"/>
  </r>
  <r>
    <n v="79"/>
    <n v="0"/>
    <n v="1"/>
    <n v="0"/>
    <n v="0"/>
    <n v="0"/>
    <n v="4"/>
    <n v="4"/>
    <x v="3"/>
  </r>
  <r>
    <n v="80"/>
    <n v="1"/>
    <n v="0"/>
    <n v="0"/>
    <n v="0"/>
    <n v="0"/>
    <n v="0"/>
    <n v="0"/>
    <x v="3"/>
  </r>
  <r>
    <n v="81"/>
    <n v="0"/>
    <n v="0"/>
    <n v="0"/>
    <n v="0"/>
    <n v="1"/>
    <n v="2"/>
    <n v="8"/>
    <x v="3"/>
  </r>
  <r>
    <n v="82"/>
    <n v="0"/>
    <n v="0"/>
    <n v="1"/>
    <n v="0"/>
    <n v="0"/>
    <n v="6"/>
    <n v="8"/>
    <x v="3"/>
  </r>
  <r>
    <n v="83"/>
    <n v="0"/>
    <n v="0"/>
    <n v="1"/>
    <n v="0"/>
    <n v="0"/>
    <n v="6"/>
    <n v="8"/>
    <x v="3"/>
  </r>
  <r>
    <n v="84"/>
    <n v="0"/>
    <n v="0"/>
    <n v="0"/>
    <n v="0"/>
    <n v="1"/>
    <n v="2"/>
    <n v="8"/>
    <x v="4"/>
  </r>
  <r>
    <n v="85"/>
    <n v="0"/>
    <n v="0"/>
    <n v="1"/>
    <n v="0"/>
    <n v="0"/>
    <n v="3"/>
    <n v="4"/>
    <x v="4"/>
  </r>
  <r>
    <n v="86"/>
    <n v="0"/>
    <n v="1"/>
    <n v="0"/>
    <n v="0"/>
    <n v="0"/>
    <n v="4"/>
    <n v="4"/>
    <x v="4"/>
  </r>
  <r>
    <n v="87"/>
    <n v="1"/>
    <n v="0"/>
    <n v="0"/>
    <n v="0"/>
    <n v="0"/>
    <n v="0"/>
    <n v="0"/>
    <x v="4"/>
  </r>
  <r>
    <n v="88"/>
    <n v="0"/>
    <n v="0"/>
    <n v="0"/>
    <n v="1"/>
    <n v="0"/>
    <n v="2"/>
    <n v="4"/>
    <x v="4"/>
  </r>
  <r>
    <n v="89"/>
    <n v="0"/>
    <n v="1"/>
    <n v="0"/>
    <n v="0"/>
    <n v="0"/>
    <n v="4"/>
    <n v="4"/>
    <x v="4"/>
  </r>
  <r>
    <n v="90"/>
    <n v="0"/>
    <n v="1"/>
    <n v="0"/>
    <n v="0"/>
    <n v="0"/>
    <n v="4"/>
    <n v="4"/>
    <x v="5"/>
  </r>
  <r>
    <n v="91"/>
    <n v="0"/>
    <n v="0"/>
    <n v="0"/>
    <n v="0"/>
    <n v="1"/>
    <n v="1"/>
    <n v="4"/>
    <x v="5"/>
  </r>
  <r>
    <n v="92"/>
    <n v="0"/>
    <n v="0"/>
    <n v="0"/>
    <n v="1"/>
    <n v="0"/>
    <n v="2"/>
    <n v="4"/>
    <x v="5"/>
  </r>
  <r>
    <n v="93"/>
    <n v="0"/>
    <n v="1"/>
    <n v="0"/>
    <n v="0"/>
    <n v="0"/>
    <n v="4"/>
    <n v="4"/>
    <x v="5"/>
  </r>
  <r>
    <n v="94"/>
    <n v="0"/>
    <n v="0"/>
    <n v="0"/>
    <n v="1"/>
    <n v="0"/>
    <n v="2"/>
    <n v="4"/>
    <x v="5"/>
  </r>
  <r>
    <n v="95"/>
    <n v="0"/>
    <n v="0"/>
    <n v="0"/>
    <n v="1"/>
    <n v="0"/>
    <n v="2"/>
    <n v="4"/>
    <x v="6"/>
  </r>
  <r>
    <n v="96"/>
    <n v="0"/>
    <n v="1"/>
    <n v="0"/>
    <n v="0"/>
    <n v="0"/>
    <n v="4"/>
    <n v="4"/>
    <x v="6"/>
  </r>
  <r>
    <n v="97"/>
    <n v="0"/>
    <n v="1"/>
    <n v="0"/>
    <n v="0"/>
    <n v="0"/>
    <n v="4"/>
    <n v="4"/>
    <x v="6"/>
  </r>
  <r>
    <n v="98"/>
    <n v="0"/>
    <n v="1"/>
    <n v="0"/>
    <n v="0"/>
    <n v="0"/>
    <n v="8"/>
    <n v="8"/>
    <x v="6"/>
  </r>
  <r>
    <n v="99"/>
    <n v="1"/>
    <n v="0"/>
    <n v="0"/>
    <n v="0"/>
    <n v="0"/>
    <n v="0"/>
    <n v="0"/>
    <x v="6"/>
  </r>
  <r>
    <n v="100"/>
    <n v="0"/>
    <n v="1"/>
    <n v="0"/>
    <n v="0"/>
    <n v="0"/>
    <n v="8"/>
    <n v="8"/>
    <x v="6"/>
  </r>
  <r>
    <n v="101"/>
    <n v="1"/>
    <n v="0"/>
    <n v="0"/>
    <n v="0"/>
    <n v="0"/>
    <n v="0"/>
    <n v="0"/>
    <x v="6"/>
  </r>
  <r>
    <n v="102"/>
    <n v="1"/>
    <n v="0"/>
    <n v="0"/>
    <n v="0"/>
    <n v="0"/>
    <n v="0"/>
    <n v="0"/>
    <x v="6"/>
  </r>
  <r>
    <n v="103"/>
    <n v="1"/>
    <n v="0"/>
    <n v="0"/>
    <n v="0"/>
    <n v="0"/>
    <n v="0"/>
    <n v="0"/>
    <x v="6"/>
  </r>
  <r>
    <n v="104"/>
    <n v="1"/>
    <n v="0"/>
    <n v="0"/>
    <n v="0"/>
    <n v="0"/>
    <n v="0"/>
    <n v="0"/>
    <x v="6"/>
  </r>
  <r>
    <n v="105"/>
    <n v="0"/>
    <n v="1"/>
    <n v="0"/>
    <n v="0"/>
    <n v="0"/>
    <n v="4"/>
    <n v="4"/>
    <x v="6"/>
  </r>
  <r>
    <n v="106"/>
    <n v="0"/>
    <n v="1"/>
    <n v="0"/>
    <n v="0"/>
    <n v="0"/>
    <n v="4"/>
    <n v="4"/>
    <x v="6"/>
  </r>
  <r>
    <n v="107"/>
    <n v="0"/>
    <n v="0"/>
    <n v="0"/>
    <n v="0"/>
    <n v="1"/>
    <n v="1"/>
    <n v="4"/>
    <x v="6"/>
  </r>
  <r>
    <n v="108"/>
    <n v="0"/>
    <n v="0"/>
    <n v="1"/>
    <n v="0"/>
    <n v="0"/>
    <n v="3"/>
    <n v="4"/>
    <x v="7"/>
  </r>
  <r>
    <n v="109"/>
    <n v="0"/>
    <n v="1"/>
    <n v="0"/>
    <n v="0"/>
    <n v="0"/>
    <n v="4"/>
    <n v="4"/>
    <x v="7"/>
  </r>
  <r>
    <n v="110"/>
    <n v="0"/>
    <n v="0"/>
    <n v="0"/>
    <n v="1"/>
    <n v="0"/>
    <n v="2"/>
    <n v="4"/>
    <x v="7"/>
  </r>
  <r>
    <n v="111"/>
    <n v="0"/>
    <n v="0"/>
    <n v="0"/>
    <n v="1"/>
    <n v="0"/>
    <n v="2"/>
    <n v="4"/>
    <x v="7"/>
  </r>
  <r>
    <n v="112"/>
    <n v="0"/>
    <n v="0"/>
    <n v="0"/>
    <n v="0"/>
    <n v="1"/>
    <n v="2"/>
    <n v="8"/>
    <x v="7"/>
  </r>
  <r>
    <n v="113"/>
    <n v="1"/>
    <n v="0"/>
    <n v="0"/>
    <n v="0"/>
    <n v="0"/>
    <n v="0"/>
    <n v="0"/>
    <x v="7"/>
  </r>
  <r>
    <n v="114"/>
    <n v="0"/>
    <n v="1"/>
    <n v="0"/>
    <n v="0"/>
    <n v="0"/>
    <n v="4"/>
    <n v="4"/>
    <x v="8"/>
  </r>
  <r>
    <n v="115"/>
    <n v="0"/>
    <n v="1"/>
    <n v="0"/>
    <n v="0"/>
    <n v="0"/>
    <n v="4"/>
    <n v="4"/>
    <x v="8"/>
  </r>
  <r>
    <n v="116"/>
    <n v="0"/>
    <n v="1"/>
    <n v="0"/>
    <n v="0"/>
    <n v="0"/>
    <n v="4"/>
    <n v="4"/>
    <x v="8"/>
  </r>
  <r>
    <n v="117"/>
    <n v="0"/>
    <n v="1"/>
    <n v="0"/>
    <n v="0"/>
    <n v="0"/>
    <n v="4"/>
    <n v="4"/>
    <x v="8"/>
  </r>
  <r>
    <n v="118"/>
    <n v="0"/>
    <n v="1"/>
    <n v="0"/>
    <n v="0"/>
    <n v="0"/>
    <n v="8"/>
    <n v="8"/>
    <x v="8"/>
  </r>
  <r>
    <n v="119"/>
    <n v="0"/>
    <n v="1"/>
    <n v="0"/>
    <n v="0"/>
    <n v="0"/>
    <n v="4"/>
    <n v="4"/>
    <x v="8"/>
  </r>
  <r>
    <n v="120"/>
    <n v="1"/>
    <n v="0"/>
    <n v="0"/>
    <n v="0"/>
    <n v="0"/>
    <n v="0"/>
    <n v="0"/>
    <x v="8"/>
  </r>
  <r>
    <n v="121"/>
    <n v="1"/>
    <n v="0"/>
    <n v="0"/>
    <n v="0"/>
    <n v="0"/>
    <n v="0"/>
    <n v="0"/>
    <x v="8"/>
  </r>
  <r>
    <n v="122"/>
    <n v="1"/>
    <n v="0"/>
    <n v="0"/>
    <n v="0"/>
    <n v="0"/>
    <n v="0"/>
    <n v="0"/>
    <x v="8"/>
  </r>
  <r>
    <n v="123"/>
    <n v="1"/>
    <n v="0"/>
    <n v="0"/>
    <n v="0"/>
    <n v="0"/>
    <n v="0"/>
    <n v="0"/>
    <x v="8"/>
  </r>
  <r>
    <n v="124"/>
    <n v="1"/>
    <n v="0"/>
    <n v="0"/>
    <n v="0"/>
    <n v="0"/>
    <n v="0"/>
    <n v="0"/>
    <x v="8"/>
  </r>
  <r>
    <n v="125"/>
    <n v="1"/>
    <n v="0"/>
    <n v="0"/>
    <n v="0"/>
    <n v="0"/>
    <n v="0"/>
    <n v="0"/>
    <x v="8"/>
  </r>
  <r>
    <n v="126"/>
    <n v="1"/>
    <n v="0"/>
    <n v="0"/>
    <n v="0"/>
    <n v="0"/>
    <n v="0"/>
    <n v="0"/>
    <x v="8"/>
  </r>
  <r>
    <n v="127"/>
    <n v="1"/>
    <n v="0"/>
    <n v="0"/>
    <n v="0"/>
    <n v="0"/>
    <n v="0"/>
    <n v="0"/>
    <x v="8"/>
  </r>
  <r>
    <n v="128"/>
    <n v="1"/>
    <n v="0"/>
    <n v="0"/>
    <n v="0"/>
    <n v="0"/>
    <n v="0"/>
    <n v="0"/>
    <x v="8"/>
  </r>
  <r>
    <n v="129"/>
    <n v="0"/>
    <n v="1"/>
    <n v="0"/>
    <n v="0"/>
    <n v="0"/>
    <n v="4"/>
    <n v="4"/>
    <x v="8"/>
  </r>
  <r>
    <n v="130"/>
    <n v="0"/>
    <n v="1"/>
    <n v="0"/>
    <n v="0"/>
    <n v="0"/>
    <n v="4"/>
    <n v="4"/>
    <x v="8"/>
  </r>
  <r>
    <n v="131"/>
    <n v="0"/>
    <n v="1"/>
    <n v="0"/>
    <n v="0"/>
    <n v="0"/>
    <n v="4"/>
    <n v="4"/>
    <x v="8"/>
  </r>
  <r>
    <n v="132"/>
    <n v="0"/>
    <n v="0"/>
    <n v="0"/>
    <n v="0"/>
    <n v="1"/>
    <n v="1"/>
    <n v="4"/>
    <x v="4"/>
  </r>
  <r>
    <n v="133"/>
    <n v="0"/>
    <n v="0"/>
    <n v="0"/>
    <n v="0"/>
    <n v="1"/>
    <n v="1"/>
    <n v="4"/>
    <x v="4"/>
  </r>
  <r>
    <n v="134"/>
    <n v="0"/>
    <n v="1"/>
    <n v="0"/>
    <n v="0"/>
    <n v="0"/>
    <n v="8"/>
    <n v="8"/>
    <x v="4"/>
  </r>
  <r>
    <n v="135"/>
    <n v="0"/>
    <n v="0"/>
    <n v="0"/>
    <n v="0"/>
    <n v="1"/>
    <n v="1"/>
    <n v="4"/>
    <x v="4"/>
  </r>
  <r>
    <n v="136"/>
    <n v="0"/>
    <n v="1"/>
    <n v="0"/>
    <n v="0"/>
    <n v="0"/>
    <n v="4"/>
    <n v="4"/>
    <x v="4"/>
  </r>
  <r>
    <n v="137"/>
    <n v="0"/>
    <n v="1"/>
    <n v="0"/>
    <n v="0"/>
    <n v="0"/>
    <n v="4"/>
    <n v="4"/>
    <x v="4"/>
  </r>
  <r>
    <n v="138"/>
    <n v="0"/>
    <n v="0"/>
    <n v="0"/>
    <n v="0"/>
    <n v="1"/>
    <n v="1"/>
    <n v="4"/>
    <x v="4"/>
  </r>
  <r>
    <n v="139"/>
    <n v="0"/>
    <n v="1"/>
    <n v="0"/>
    <n v="0"/>
    <n v="0"/>
    <n v="4"/>
    <n v="4"/>
    <x v="4"/>
  </r>
  <r>
    <n v="140"/>
    <n v="1"/>
    <n v="0"/>
    <n v="0"/>
    <n v="0"/>
    <n v="0"/>
    <n v="0"/>
    <n v="0"/>
    <x v="4"/>
  </r>
  <r>
    <n v="141"/>
    <n v="0"/>
    <n v="1"/>
    <n v="0"/>
    <n v="0"/>
    <n v="0"/>
    <n v="4"/>
    <n v="4"/>
    <x v="4"/>
  </r>
  <r>
    <n v="142"/>
    <n v="0"/>
    <n v="1"/>
    <n v="0"/>
    <n v="0"/>
    <n v="0"/>
    <n v="4"/>
    <n v="4"/>
    <x v="4"/>
  </r>
  <r>
    <n v="143"/>
    <n v="0"/>
    <n v="1"/>
    <n v="0"/>
    <n v="0"/>
    <n v="0"/>
    <n v="4"/>
    <n v="4"/>
    <x v="4"/>
  </r>
  <r>
    <n v="144"/>
    <n v="0"/>
    <n v="1"/>
    <n v="0"/>
    <n v="0"/>
    <n v="0"/>
    <n v="8"/>
    <n v="8"/>
    <x v="4"/>
  </r>
  <r>
    <n v="145"/>
    <n v="0"/>
    <n v="1"/>
    <n v="0"/>
    <n v="0"/>
    <n v="0"/>
    <n v="4"/>
    <n v="4"/>
    <x v="4"/>
  </r>
  <r>
    <n v="146"/>
    <n v="0"/>
    <n v="1"/>
    <n v="0"/>
    <n v="0"/>
    <n v="0"/>
    <n v="8"/>
    <n v="8"/>
    <x v="4"/>
  </r>
  <r>
    <n v="147"/>
    <n v="0"/>
    <n v="1"/>
    <n v="0"/>
    <n v="0"/>
    <n v="0"/>
    <n v="4"/>
    <n v="4"/>
    <x v="4"/>
  </r>
  <r>
    <n v="148"/>
    <n v="0"/>
    <n v="1"/>
    <n v="0"/>
    <n v="0"/>
    <n v="0"/>
    <n v="4"/>
    <n v="4"/>
    <x v="4"/>
  </r>
  <r>
    <n v="149"/>
    <n v="0"/>
    <n v="1"/>
    <n v="0"/>
    <n v="0"/>
    <n v="0"/>
    <n v="4"/>
    <n v="4"/>
    <x v="2"/>
  </r>
  <r>
    <n v="150"/>
    <n v="0"/>
    <n v="1"/>
    <n v="0"/>
    <n v="0"/>
    <n v="0"/>
    <n v="4"/>
    <n v="4"/>
    <x v="2"/>
  </r>
  <r>
    <n v="151"/>
    <n v="0"/>
    <n v="1"/>
    <n v="0"/>
    <n v="0"/>
    <n v="0"/>
    <n v="8"/>
    <n v="8"/>
    <x v="2"/>
  </r>
  <r>
    <n v="152"/>
    <n v="0"/>
    <n v="1"/>
    <n v="0"/>
    <n v="0"/>
    <n v="0"/>
    <n v="4"/>
    <n v="4"/>
    <x v="2"/>
  </r>
  <r>
    <n v="153"/>
    <n v="0"/>
    <n v="1"/>
    <n v="0"/>
    <n v="0"/>
    <n v="0"/>
    <n v="4"/>
    <n v="4"/>
    <x v="2"/>
  </r>
  <r>
    <n v="154"/>
    <n v="0"/>
    <n v="1"/>
    <n v="0"/>
    <n v="0"/>
    <n v="0"/>
    <n v="4"/>
    <n v="4"/>
    <x v="2"/>
  </r>
  <r>
    <n v="155"/>
    <n v="0"/>
    <n v="1"/>
    <n v="0"/>
    <n v="0"/>
    <n v="0"/>
    <n v="4"/>
    <n v="4"/>
    <x v="2"/>
  </r>
  <r>
    <n v="156"/>
    <n v="0"/>
    <n v="1"/>
    <n v="0"/>
    <n v="0"/>
    <n v="0"/>
    <n v="4"/>
    <n v="4"/>
    <x v="2"/>
  </r>
  <r>
    <n v="157"/>
    <n v="1"/>
    <n v="0"/>
    <n v="0"/>
    <n v="0"/>
    <n v="0"/>
    <n v="0"/>
    <n v="0"/>
    <x v="2"/>
  </r>
  <r>
    <n v="158"/>
    <n v="0"/>
    <n v="1"/>
    <n v="0"/>
    <n v="0"/>
    <n v="0"/>
    <n v="4"/>
    <n v="4"/>
    <x v="2"/>
  </r>
  <r>
    <n v="159"/>
    <n v="0"/>
    <n v="1"/>
    <n v="0"/>
    <n v="0"/>
    <n v="0"/>
    <n v="4"/>
    <n v="4"/>
    <x v="2"/>
  </r>
  <r>
    <n v="160"/>
    <n v="0"/>
    <n v="1"/>
    <n v="0"/>
    <n v="0"/>
    <n v="0"/>
    <n v="4"/>
    <n v="4"/>
    <x v="2"/>
  </r>
  <r>
    <n v="161"/>
    <n v="1"/>
    <n v="0"/>
    <n v="0"/>
    <n v="0"/>
    <n v="0"/>
    <n v="0"/>
    <n v="0"/>
    <x v="2"/>
  </r>
  <r>
    <n v="162"/>
    <n v="0"/>
    <n v="1"/>
    <n v="0"/>
    <n v="0"/>
    <n v="0"/>
    <n v="4"/>
    <n v="4"/>
    <x v="2"/>
  </r>
  <r>
    <n v="163"/>
    <n v="0"/>
    <n v="1"/>
    <n v="0"/>
    <n v="0"/>
    <n v="0"/>
    <n v="4"/>
    <n v="4"/>
    <x v="2"/>
  </r>
  <r>
    <n v="164"/>
    <n v="0"/>
    <n v="1"/>
    <n v="0"/>
    <n v="0"/>
    <n v="0"/>
    <n v="4"/>
    <n v="4"/>
    <x v="2"/>
  </r>
  <r>
    <n v="165"/>
    <n v="0"/>
    <n v="1"/>
    <n v="0"/>
    <n v="0"/>
    <n v="0"/>
    <n v="4"/>
    <n v="4"/>
    <x v="2"/>
  </r>
  <r>
    <n v="166"/>
    <n v="0"/>
    <n v="1"/>
    <n v="0"/>
    <n v="0"/>
    <n v="0"/>
    <n v="4"/>
    <n v="4"/>
    <x v="2"/>
  </r>
  <r>
    <n v="167"/>
    <n v="0"/>
    <n v="1"/>
    <n v="0"/>
    <n v="0"/>
    <n v="0"/>
    <n v="4"/>
    <n v="4"/>
    <x v="2"/>
  </r>
  <r>
    <n v="168"/>
    <n v="0"/>
    <n v="1"/>
    <n v="0"/>
    <n v="0"/>
    <n v="0"/>
    <n v="4"/>
    <n v="4"/>
    <x v="2"/>
  </r>
  <r>
    <n v="169"/>
    <n v="1"/>
    <n v="0"/>
    <n v="0"/>
    <n v="0"/>
    <n v="0"/>
    <n v="0"/>
    <n v="0"/>
    <x v="2"/>
  </r>
  <r>
    <n v="170"/>
    <n v="0"/>
    <n v="1"/>
    <n v="0"/>
    <n v="0"/>
    <n v="0"/>
    <n v="4"/>
    <n v="4"/>
    <x v="2"/>
  </r>
  <r>
    <n v="171"/>
    <n v="0"/>
    <n v="1"/>
    <n v="0"/>
    <n v="0"/>
    <n v="0"/>
    <n v="8"/>
    <n v="8"/>
    <x v="2"/>
  </r>
  <r>
    <n v="172"/>
    <n v="0"/>
    <n v="1"/>
    <n v="0"/>
    <n v="0"/>
    <n v="0"/>
    <n v="4"/>
    <n v="4"/>
    <x v="2"/>
  </r>
  <r>
    <n v="173"/>
    <n v="0"/>
    <n v="1"/>
    <n v="0"/>
    <n v="0"/>
    <n v="0"/>
    <n v="4"/>
    <n v="4"/>
    <x v="2"/>
  </r>
  <r>
    <n v="174"/>
    <n v="0"/>
    <n v="1"/>
    <n v="0"/>
    <n v="0"/>
    <n v="0"/>
    <n v="8"/>
    <n v="8"/>
    <x v="2"/>
  </r>
  <r>
    <n v="175"/>
    <n v="0"/>
    <n v="1"/>
    <n v="0"/>
    <n v="0"/>
    <n v="0"/>
    <n v="4"/>
    <n v="4"/>
    <x v="9"/>
  </r>
  <r>
    <n v="176"/>
    <n v="0"/>
    <n v="1"/>
    <n v="0"/>
    <n v="0"/>
    <n v="0"/>
    <n v="4"/>
    <n v="4"/>
    <x v="9"/>
  </r>
  <r>
    <n v="177"/>
    <n v="0"/>
    <n v="0"/>
    <n v="0"/>
    <n v="0"/>
    <n v="1"/>
    <n v="1"/>
    <n v="4"/>
    <x v="9"/>
  </r>
  <r>
    <n v="178"/>
    <n v="0"/>
    <n v="0"/>
    <n v="0"/>
    <n v="0"/>
    <n v="1"/>
    <n v="1"/>
    <n v="4"/>
    <x v="9"/>
  </r>
  <r>
    <n v="179"/>
    <n v="0"/>
    <n v="0"/>
    <n v="0"/>
    <n v="1"/>
    <n v="0"/>
    <n v="2"/>
    <n v="4"/>
    <x v="9"/>
  </r>
  <r>
    <n v="180"/>
    <n v="0"/>
    <n v="1"/>
    <n v="0"/>
    <n v="0"/>
    <n v="0"/>
    <n v="4"/>
    <n v="4"/>
    <x v="9"/>
  </r>
  <r>
    <n v="181"/>
    <n v="0"/>
    <n v="1"/>
    <n v="0"/>
    <n v="0"/>
    <n v="0"/>
    <n v="4"/>
    <n v="4"/>
    <x v="9"/>
  </r>
  <r>
    <n v="182"/>
    <n v="0"/>
    <n v="1"/>
    <n v="0"/>
    <n v="0"/>
    <n v="0"/>
    <n v="4"/>
    <n v="4"/>
    <x v="9"/>
  </r>
  <r>
    <n v="183"/>
    <n v="0"/>
    <n v="1"/>
    <n v="0"/>
    <n v="0"/>
    <n v="0"/>
    <n v="8"/>
    <n v="8"/>
    <x v="9"/>
  </r>
  <r>
    <n v="184"/>
    <n v="0"/>
    <n v="1"/>
    <n v="0"/>
    <n v="0"/>
    <n v="0"/>
    <n v="4"/>
    <n v="4"/>
    <x v="9"/>
  </r>
  <r>
    <n v="185"/>
    <n v="0"/>
    <n v="1"/>
    <n v="0"/>
    <n v="0"/>
    <n v="0"/>
    <n v="4"/>
    <n v="4"/>
    <x v="9"/>
  </r>
  <r>
    <n v="186"/>
    <n v="1"/>
    <n v="0"/>
    <n v="0"/>
    <n v="0"/>
    <n v="0"/>
    <n v="0"/>
    <n v="0"/>
    <x v="9"/>
  </r>
  <r>
    <n v="187"/>
    <n v="0"/>
    <n v="1"/>
    <n v="0"/>
    <n v="0"/>
    <n v="0"/>
    <n v="4"/>
    <n v="4"/>
    <x v="10"/>
  </r>
  <r>
    <n v="188"/>
    <n v="0"/>
    <n v="1"/>
    <n v="0"/>
    <n v="0"/>
    <n v="0"/>
    <n v="4"/>
    <n v="4"/>
    <x v="10"/>
  </r>
  <r>
    <n v="189"/>
    <n v="1"/>
    <n v="0"/>
    <n v="0"/>
    <n v="0"/>
    <n v="0"/>
    <n v="0"/>
    <n v="0"/>
    <x v="10"/>
  </r>
  <r>
    <n v="190"/>
    <n v="0"/>
    <n v="1"/>
    <n v="0"/>
    <n v="0"/>
    <n v="0"/>
    <n v="4"/>
    <n v="4"/>
    <x v="10"/>
  </r>
  <r>
    <n v="191"/>
    <n v="0"/>
    <n v="1"/>
    <n v="0"/>
    <n v="0"/>
    <n v="0"/>
    <n v="4"/>
    <n v="4"/>
    <x v="10"/>
  </r>
  <r>
    <n v="192"/>
    <n v="0"/>
    <n v="1"/>
    <n v="0"/>
    <n v="0"/>
    <n v="0"/>
    <n v="8"/>
    <n v="8"/>
    <x v="10"/>
  </r>
  <r>
    <n v="193"/>
    <n v="0"/>
    <n v="1"/>
    <n v="0"/>
    <n v="0"/>
    <n v="0"/>
    <n v="4"/>
    <n v="4"/>
    <x v="10"/>
  </r>
  <r>
    <n v="194"/>
    <n v="0"/>
    <n v="0"/>
    <n v="0"/>
    <n v="0"/>
    <n v="1"/>
    <n v="1"/>
    <n v="4"/>
    <x v="10"/>
  </r>
  <r>
    <n v="195"/>
    <n v="0"/>
    <n v="0"/>
    <n v="0"/>
    <n v="0"/>
    <n v="1"/>
    <n v="1"/>
    <n v="4"/>
    <x v="10"/>
  </r>
  <r>
    <n v="196"/>
    <n v="0"/>
    <n v="1"/>
    <n v="0"/>
    <n v="0"/>
    <n v="0"/>
    <n v="4"/>
    <n v="4"/>
    <x v="10"/>
  </r>
  <r>
    <n v="197"/>
    <n v="1"/>
    <n v="0"/>
    <n v="0"/>
    <n v="0"/>
    <n v="0"/>
    <n v="0"/>
    <n v="0"/>
    <x v="10"/>
  </r>
  <r>
    <n v="198"/>
    <n v="0"/>
    <n v="1"/>
    <n v="0"/>
    <n v="0"/>
    <n v="0"/>
    <n v="4"/>
    <n v="4"/>
    <x v="10"/>
  </r>
  <r>
    <n v="199"/>
    <n v="1"/>
    <n v="0"/>
    <n v="0"/>
    <n v="0"/>
    <n v="0"/>
    <n v="0"/>
    <n v="0"/>
    <x v="10"/>
  </r>
  <r>
    <n v="200"/>
    <n v="0"/>
    <n v="1"/>
    <n v="0"/>
    <n v="0"/>
    <n v="0"/>
    <n v="4"/>
    <n v="4"/>
    <x v="11"/>
  </r>
  <r>
    <n v="201"/>
    <n v="0"/>
    <n v="1"/>
    <n v="0"/>
    <n v="0"/>
    <n v="0"/>
    <n v="4"/>
    <n v="4"/>
    <x v="11"/>
  </r>
  <r>
    <n v="202"/>
    <n v="0"/>
    <n v="1"/>
    <n v="0"/>
    <n v="0"/>
    <n v="0"/>
    <n v="4"/>
    <n v="4"/>
    <x v="11"/>
  </r>
  <r>
    <n v="203"/>
    <n v="0"/>
    <n v="1"/>
    <n v="0"/>
    <n v="0"/>
    <n v="0"/>
    <n v="4"/>
    <n v="4"/>
    <x v="11"/>
  </r>
  <r>
    <n v="204"/>
    <n v="0"/>
    <n v="1"/>
    <n v="0"/>
    <n v="0"/>
    <n v="0"/>
    <n v="4"/>
    <n v="4"/>
    <x v="11"/>
  </r>
  <r>
    <n v="205"/>
    <n v="0"/>
    <n v="1"/>
    <n v="0"/>
    <n v="0"/>
    <n v="0"/>
    <n v="4"/>
    <n v="4"/>
    <x v="11"/>
  </r>
  <r>
    <n v="206"/>
    <n v="0"/>
    <n v="1"/>
    <n v="0"/>
    <n v="0"/>
    <n v="0"/>
    <n v="4"/>
    <n v="4"/>
    <x v="11"/>
  </r>
  <r>
    <n v="207"/>
    <n v="1"/>
    <n v="0"/>
    <n v="0"/>
    <n v="0"/>
    <n v="0"/>
    <n v="0"/>
    <n v="0"/>
    <x v="11"/>
  </r>
  <r>
    <n v="208"/>
    <n v="0"/>
    <n v="1"/>
    <n v="0"/>
    <n v="0"/>
    <n v="0"/>
    <n v="4"/>
    <n v="4"/>
    <x v="11"/>
  </r>
  <r>
    <n v="209"/>
    <n v="1"/>
    <n v="0"/>
    <n v="0"/>
    <n v="0"/>
    <n v="0"/>
    <n v="0"/>
    <n v="0"/>
    <x v="11"/>
  </r>
  <r>
    <n v="210"/>
    <n v="0"/>
    <n v="1"/>
    <n v="0"/>
    <n v="0"/>
    <n v="0"/>
    <n v="4"/>
    <n v="4"/>
    <x v="11"/>
  </r>
  <r>
    <n v="211"/>
    <n v="1"/>
    <n v="0"/>
    <n v="0"/>
    <n v="0"/>
    <n v="0"/>
    <n v="0"/>
    <n v="0"/>
    <x v="11"/>
  </r>
  <r>
    <n v="212"/>
    <n v="0"/>
    <n v="1"/>
    <n v="0"/>
    <n v="0"/>
    <n v="0"/>
    <n v="4"/>
    <n v="4"/>
    <x v="4"/>
  </r>
  <r>
    <n v="213"/>
    <n v="1"/>
    <n v="0"/>
    <n v="0"/>
    <n v="0"/>
    <n v="0"/>
    <n v="0"/>
    <n v="0"/>
    <x v="4"/>
  </r>
  <r>
    <n v="214"/>
    <n v="1"/>
    <n v="0"/>
    <n v="0"/>
    <n v="0"/>
    <n v="0"/>
    <n v="0"/>
    <n v="0"/>
    <x v="4"/>
  </r>
  <r>
    <n v="215"/>
    <n v="0"/>
    <n v="1"/>
    <n v="0"/>
    <n v="0"/>
    <n v="0"/>
    <n v="4"/>
    <n v="4"/>
    <x v="4"/>
  </r>
  <r>
    <n v="216"/>
    <n v="0"/>
    <n v="1"/>
    <n v="0"/>
    <n v="0"/>
    <n v="0"/>
    <n v="4"/>
    <n v="4"/>
    <x v="9"/>
  </r>
  <r>
    <n v="217"/>
    <n v="1"/>
    <n v="0"/>
    <n v="0"/>
    <n v="0"/>
    <n v="0"/>
    <n v="0"/>
    <n v="0"/>
    <x v="9"/>
  </r>
  <r>
    <n v="218"/>
    <n v="1"/>
    <n v="0"/>
    <n v="0"/>
    <n v="0"/>
    <n v="0"/>
    <n v="0"/>
    <n v="0"/>
    <x v="10"/>
  </r>
  <r>
    <n v="219"/>
    <n v="1"/>
    <n v="0"/>
    <n v="0"/>
    <n v="0"/>
    <n v="0"/>
    <n v="0"/>
    <n v="0"/>
    <x v="10"/>
  </r>
  <r>
    <n v="220"/>
    <n v="0"/>
    <n v="1"/>
    <n v="0"/>
    <n v="0"/>
    <n v="0"/>
    <n v="4"/>
    <n v="4"/>
    <x v="4"/>
  </r>
  <r>
    <n v="221"/>
    <n v="0"/>
    <n v="1"/>
    <n v="0"/>
    <n v="0"/>
    <n v="0"/>
    <n v="4"/>
    <n v="4"/>
    <x v="4"/>
  </r>
  <r>
    <n v="222"/>
    <n v="0"/>
    <n v="1"/>
    <n v="0"/>
    <n v="0"/>
    <n v="0"/>
    <n v="4"/>
    <n v="4"/>
    <x v="4"/>
  </r>
  <r>
    <n v="223"/>
    <n v="1"/>
    <n v="0"/>
    <n v="0"/>
    <n v="0"/>
    <n v="0"/>
    <n v="0"/>
    <n v="0"/>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10" applyNumberFormats="0" applyBorderFormats="0" applyFontFormats="0" applyPatternFormats="0" applyAlignmentFormats="0" applyWidthHeightFormats="1" dataCaption="Values" grandTotalCaption="Общая сумма" updatedVersion="6" minRefreshableVersion="3" useAutoFormatting="1" itemPrintTitles="1" createdVersion="6" indent="0" outline="1" outlineData="1" multipleFieldFilters="0" rowHeaderCaption="Метки строк" fieldListSortAscending="1">
  <location ref="A4:I13" firstHeaderRow="0" firstDataRow="1" firstDataCol="1"/>
  <pivotFields count="9">
    <pivotField showAll="0" defaultSubtotal="0"/>
    <pivotField dataField="1" showAll="0"/>
    <pivotField dataField="1" showAll="0" defaultSubtotal="0"/>
    <pivotField dataField="1" showAll="0" defaultSubtotal="0"/>
    <pivotField dataField="1" showAll="0"/>
    <pivotField dataField="1" showAll="0" defaultSubtotal="0"/>
    <pivotField dataField="1" showAll="0" defaultSubtotal="0"/>
    <pivotField dataField="1" showAll="0" defaultSubtotal="0"/>
    <pivotField axis="axisRow" dataField="1" showAll="0" defaultSubtotal="0">
      <items count="8">
        <item n="ОВОС-ПЗ" x="0"/>
        <item n="ПЛАС" x="7"/>
        <item n="ПДР" x="1"/>
        <item n="ВДХ" x="4"/>
        <item n="УВП" x="3"/>
        <item n="ТРИ" x="2"/>
        <item n="МЭИ" x="5"/>
        <item n="МОС" x="6"/>
      </items>
    </pivotField>
  </pivotFields>
  <rowFields count="1">
    <field x="8"/>
  </rowFields>
  <rowItems count="9">
    <i>
      <x/>
    </i>
    <i>
      <x v="1"/>
    </i>
    <i>
      <x v="2"/>
    </i>
    <i>
      <x v="3"/>
    </i>
    <i>
      <x v="4"/>
    </i>
    <i>
      <x v="5"/>
    </i>
    <i>
      <x v="6"/>
    </i>
    <i>
      <x v="7"/>
    </i>
    <i t="grand">
      <x/>
    </i>
  </rowItems>
  <colFields count="1">
    <field x="-2"/>
  </colFields>
  <colItems count="8">
    <i>
      <x/>
    </i>
    <i i="1">
      <x v="1"/>
    </i>
    <i i="2">
      <x v="2"/>
    </i>
    <i i="3">
      <x v="3"/>
    </i>
    <i i="4">
      <x v="4"/>
    </i>
    <i i="5">
      <x v="5"/>
    </i>
    <i i="6">
      <x v="6"/>
    </i>
    <i i="7">
      <x v="7"/>
    </i>
  </colItems>
  <dataFields count="8">
    <dataField name="Сумма из 1" fld="1" baseField="0" baseItem="0"/>
    <dataField name="Сумма из 2" fld="2" baseField="0" baseItem="0"/>
    <dataField name="Сумма из 3" fld="3" baseField="0" baseItem="0"/>
    <dataField name="Сумма из 4" fld="4" baseField="0" baseItem="0"/>
    <dataField name="Сумма из 5" fld="5" baseField="0" baseItem="0"/>
    <dataField name="Сумма из 6" fld="6" baseField="0" baseItem="0"/>
    <dataField name="Сумма из 7" fld="7" baseField="0" baseItem="0"/>
    <dataField name="Вопросов в категории" fld="8" subtotal="count" baseField="0" baseItem="0"/>
  </dataFields>
  <formats count="22">
    <format dxfId="331">
      <pivotArea type="all" dataOnly="0" outline="0" fieldPosition="0"/>
    </format>
    <format dxfId="330">
      <pivotArea outline="0" collapsedLevelsAreSubtotals="1" fieldPosition="0"/>
    </format>
    <format dxfId="329">
      <pivotArea field="8" type="button" dataOnly="0" labelOnly="1" outline="0" axis="axisRow" fieldPosition="0"/>
    </format>
    <format dxfId="328">
      <pivotArea dataOnly="0" labelOnly="1" fieldPosition="0">
        <references count="1">
          <reference field="8" count="0"/>
        </references>
      </pivotArea>
    </format>
    <format dxfId="327">
      <pivotArea dataOnly="0" labelOnly="1" grandRow="1" outline="0" fieldPosition="0"/>
    </format>
    <format dxfId="326">
      <pivotArea dataOnly="0" labelOnly="1" outline="0" fieldPosition="0">
        <references count="1">
          <reference field="4294967294" count="8">
            <x v="0"/>
            <x v="1"/>
            <x v="2"/>
            <x v="3"/>
            <x v="4"/>
            <x v="5"/>
            <x v="6"/>
            <x v="7"/>
          </reference>
        </references>
      </pivotArea>
    </format>
    <format dxfId="325">
      <pivotArea type="all" dataOnly="0" outline="0" fieldPosition="0"/>
    </format>
    <format dxfId="324">
      <pivotArea outline="0" collapsedLevelsAreSubtotals="1" fieldPosition="0"/>
    </format>
    <format dxfId="323">
      <pivotArea field="8" type="button" dataOnly="0" labelOnly="1" outline="0" axis="axisRow" fieldPosition="0"/>
    </format>
    <format dxfId="322">
      <pivotArea dataOnly="0" labelOnly="1" fieldPosition="0">
        <references count="1">
          <reference field="8" count="0"/>
        </references>
      </pivotArea>
    </format>
    <format dxfId="321">
      <pivotArea dataOnly="0" labelOnly="1" grandRow="1" outline="0" fieldPosition="0"/>
    </format>
    <format dxfId="320">
      <pivotArea dataOnly="0" labelOnly="1" outline="0" fieldPosition="0">
        <references count="1">
          <reference field="4294967294" count="8">
            <x v="0"/>
            <x v="1"/>
            <x v="2"/>
            <x v="3"/>
            <x v="4"/>
            <x v="5"/>
            <x v="6"/>
            <x v="7"/>
          </reference>
        </references>
      </pivotArea>
    </format>
    <format dxfId="319">
      <pivotArea field="8" type="button" dataOnly="0" labelOnly="1" outline="0" axis="axisRow" fieldPosition="0"/>
    </format>
    <format dxfId="318">
      <pivotArea dataOnly="0" labelOnly="1" outline="0" fieldPosition="0">
        <references count="1">
          <reference field="4294967294" count="8">
            <x v="0"/>
            <x v="1"/>
            <x v="2"/>
            <x v="3"/>
            <x v="4"/>
            <x v="5"/>
            <x v="6"/>
            <x v="7"/>
          </reference>
        </references>
      </pivotArea>
    </format>
    <format dxfId="317">
      <pivotArea grandRow="1" outline="0" collapsedLevelsAreSubtotals="1" fieldPosition="0"/>
    </format>
    <format dxfId="316">
      <pivotArea dataOnly="0" labelOnly="1" grandRow="1" outline="0" fieldPosition="0"/>
    </format>
    <format dxfId="315">
      <pivotArea type="all" dataOnly="0" outline="0" fieldPosition="0"/>
    </format>
    <format dxfId="314">
      <pivotArea outline="0" collapsedLevelsAreSubtotals="1" fieldPosition="0"/>
    </format>
    <format dxfId="313">
      <pivotArea field="8" type="button" dataOnly="0" labelOnly="1" outline="0" axis="axisRow" fieldPosition="0"/>
    </format>
    <format dxfId="312">
      <pivotArea dataOnly="0" labelOnly="1" fieldPosition="0">
        <references count="1">
          <reference field="8" count="0"/>
        </references>
      </pivotArea>
    </format>
    <format dxfId="311">
      <pivotArea dataOnly="0" labelOnly="1" grandRow="1" outline="0" fieldPosition="0"/>
    </format>
    <format dxfId="310">
      <pivotArea dataOnly="0" labelOnly="1" outline="0" fieldPosition="0">
        <references count="1">
          <reference field="4294967294" count="8">
            <x v="0"/>
            <x v="1"/>
            <x v="2"/>
            <x v="3"/>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1" applyNumberFormats="0" applyBorderFormats="0" applyFontFormats="0" applyPatternFormats="0" applyAlignmentFormats="0" applyWidthHeightFormats="1" dataCaption="Values" grandTotalCaption="Общая сумма" updatedVersion="4" minRefreshableVersion="3" showDrill="0" useAutoFormatting="1" itemPrintTitles="1" createdVersion="6" indent="0" outline="1" outlineData="1" multipleFieldFilters="0" rowHeaderCaption="Метки строк">
  <location ref="A4:I17" firstHeaderRow="0" firstDataRow="1" firstDataCol="1"/>
  <pivotFields count="9">
    <pivotField showAll="0" defaultSubtotal="0"/>
    <pivotField dataField="1" showAll="0"/>
    <pivotField dataField="1" showAll="0" defaultSubtotal="0"/>
    <pivotField dataField="1" showAll="0" defaultSubtotal="0"/>
    <pivotField dataField="1" showAll="0"/>
    <pivotField dataField="1" showAll="0" defaultSubtotal="0"/>
    <pivotField dataField="1" showAll="0" defaultSubtotal="0"/>
    <pivotField dataField="1" showAll="0" defaultSubtotal="0"/>
    <pivotField axis="axisRow" dataField="1" showAll="0" defaultSubtotal="0">
      <items count="22">
        <item m="1" x="21"/>
        <item m="1" x="20"/>
        <item m="1" x="12"/>
        <item m="1" x="15"/>
        <item m="1" x="18"/>
        <item m="1" x="14"/>
        <item m="1" x="19"/>
        <item m="1" x="16"/>
        <item m="1" x="17"/>
        <item n="ООР" x="0"/>
        <item n="ОВОС-ПЗ" x="1"/>
        <item n="ПЛАС" x="2"/>
        <item n="ПДР" x="3"/>
        <item n="ОКУ" x="4"/>
        <item n="ВДХ" x="5"/>
        <item m="1" x="13"/>
        <item n="УВП" x="6"/>
        <item n="ТРИ" x="7"/>
        <item n="ОТП" x="8"/>
        <item n="МЭИ" x="9"/>
        <item n="МОС" x="10"/>
        <item n="ПЗР" x="11"/>
      </items>
    </pivotField>
  </pivotFields>
  <rowFields count="1">
    <field x="8"/>
  </rowFields>
  <rowItems count="13">
    <i>
      <x v="9"/>
    </i>
    <i>
      <x v="10"/>
    </i>
    <i>
      <x v="11"/>
    </i>
    <i>
      <x v="12"/>
    </i>
    <i>
      <x v="13"/>
    </i>
    <i>
      <x v="14"/>
    </i>
    <i>
      <x v="16"/>
    </i>
    <i>
      <x v="17"/>
    </i>
    <i>
      <x v="18"/>
    </i>
    <i>
      <x v="19"/>
    </i>
    <i>
      <x v="20"/>
    </i>
    <i>
      <x v="21"/>
    </i>
    <i t="grand">
      <x/>
    </i>
  </rowItems>
  <colFields count="1">
    <field x="-2"/>
  </colFields>
  <colItems count="8">
    <i>
      <x/>
    </i>
    <i i="1">
      <x v="1"/>
    </i>
    <i i="2">
      <x v="2"/>
    </i>
    <i i="3">
      <x v="3"/>
    </i>
    <i i="4">
      <x v="4"/>
    </i>
    <i i="5">
      <x v="5"/>
    </i>
    <i i="6">
      <x v="6"/>
    </i>
    <i i="7">
      <x v="7"/>
    </i>
  </colItems>
  <dataFields count="8">
    <dataField name="Сумма из 1" fld="1" baseField="0" baseItem="0"/>
    <dataField name="Сумма из 2" fld="2" baseField="0" baseItem="0"/>
    <dataField name="Сумма из 3" fld="3" baseField="0" baseItem="0"/>
    <dataField name="Сумма из 4" fld="4" baseField="0" baseItem="0"/>
    <dataField name="Сумма из 5" fld="5" baseField="0" baseItem="0"/>
    <dataField name="Сумма из 6" fld="6" baseField="0" baseItem="0"/>
    <dataField name="Сумма из 7" fld="7" baseField="0" baseItem="0"/>
    <dataField name="Вопросов в категории"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22" zoomScale="115" zoomScaleNormal="115" workbookViewId="0">
      <selection activeCell="A26" sqref="A26"/>
    </sheetView>
  </sheetViews>
  <sheetFormatPr defaultColWidth="8.85546875" defaultRowHeight="15" x14ac:dyDescent="0.25"/>
  <cols>
    <col min="1" max="1" width="101.140625" customWidth="1"/>
    <col min="2" max="2" width="4" customWidth="1"/>
    <col min="4" max="4" width="4.85546875" customWidth="1"/>
  </cols>
  <sheetData>
    <row r="1" spans="1:1" ht="78" customHeight="1" x14ac:dyDescent="0.25">
      <c r="A1" s="161"/>
    </row>
    <row r="2" spans="1:1" ht="23.25" x14ac:dyDescent="0.35">
      <c r="A2" s="163" t="s">
        <v>359</v>
      </c>
    </row>
    <row r="3" spans="1:1" ht="75" x14ac:dyDescent="0.3">
      <c r="A3" s="242" t="s">
        <v>1221</v>
      </c>
    </row>
    <row r="4" spans="1:1" ht="41.45" customHeight="1" x14ac:dyDescent="0.25">
      <c r="A4" s="231" t="s">
        <v>360</v>
      </c>
    </row>
    <row r="5" spans="1:1" s="22" customFormat="1" ht="25.5" x14ac:dyDescent="0.25">
      <c r="A5" s="130" t="s">
        <v>1208</v>
      </c>
    </row>
    <row r="6" spans="1:1" ht="28.5" customHeight="1" x14ac:dyDescent="0.25">
      <c r="A6" s="232" t="s">
        <v>361</v>
      </c>
    </row>
    <row r="7" spans="1:1" ht="13.5" customHeight="1" x14ac:dyDescent="0.25">
      <c r="A7" s="131"/>
    </row>
    <row r="8" spans="1:1" ht="19.5" customHeight="1" x14ac:dyDescent="0.25">
      <c r="A8" s="160" t="s">
        <v>1180</v>
      </c>
    </row>
    <row r="9" spans="1:1" x14ac:dyDescent="0.25">
      <c r="A9" s="132"/>
    </row>
    <row r="10" spans="1:1" x14ac:dyDescent="0.25">
      <c r="A10" s="129" t="s">
        <v>362</v>
      </c>
    </row>
    <row r="11" spans="1:1" ht="28.5" customHeight="1" x14ac:dyDescent="0.25">
      <c r="A11" s="132" t="s">
        <v>1217</v>
      </c>
    </row>
    <row r="12" spans="1:1" ht="19.5" customHeight="1" x14ac:dyDescent="0.25">
      <c r="A12" s="132" t="s">
        <v>1219</v>
      </c>
    </row>
    <row r="13" spans="1:1" ht="25.5" x14ac:dyDescent="0.25">
      <c r="A13" s="132" t="s">
        <v>363</v>
      </c>
    </row>
    <row r="14" spans="1:1" ht="20.25" customHeight="1" x14ac:dyDescent="0.25">
      <c r="A14" s="132" t="s">
        <v>364</v>
      </c>
    </row>
    <row r="15" spans="1:1" ht="30.75" customHeight="1" x14ac:dyDescent="0.25">
      <c r="A15" s="132" t="s">
        <v>1220</v>
      </c>
    </row>
    <row r="16" spans="1:1" ht="29.25" customHeight="1" x14ac:dyDescent="0.25">
      <c r="A16" s="132" t="s">
        <v>365</v>
      </c>
    </row>
    <row r="17" spans="1:2" ht="33.75" customHeight="1" x14ac:dyDescent="0.25">
      <c r="A17" s="132" t="s">
        <v>1209</v>
      </c>
    </row>
    <row r="18" spans="1:2" ht="34.5" customHeight="1" x14ac:dyDescent="0.25">
      <c r="A18" s="132" t="s">
        <v>1218</v>
      </c>
    </row>
    <row r="19" spans="1:2" ht="38.25" customHeight="1" x14ac:dyDescent="0.25">
      <c r="A19" s="132" t="s">
        <v>1210</v>
      </c>
    </row>
    <row r="20" spans="1:2" ht="52.5" customHeight="1" x14ac:dyDescent="0.25">
      <c r="A20" s="132" t="s">
        <v>1216</v>
      </c>
    </row>
    <row r="21" spans="1:2" x14ac:dyDescent="0.25">
      <c r="A21" s="128"/>
    </row>
    <row r="22" spans="1:2" x14ac:dyDescent="0.25">
      <c r="A22" s="129" t="s">
        <v>366</v>
      </c>
    </row>
    <row r="23" spans="1:2" ht="66" customHeight="1" x14ac:dyDescent="0.25">
      <c r="A23" s="132" t="s">
        <v>367</v>
      </c>
    </row>
    <row r="24" spans="1:2" x14ac:dyDescent="0.25">
      <c r="A24" s="132"/>
    </row>
    <row r="25" spans="1:2" x14ac:dyDescent="0.25">
      <c r="A25" s="132"/>
    </row>
    <row r="26" spans="1:2" ht="89.25" x14ac:dyDescent="0.25">
      <c r="A26" s="218" t="s">
        <v>368</v>
      </c>
      <c r="B26" s="18"/>
    </row>
    <row r="27" spans="1:2" x14ac:dyDescent="0.25">
      <c r="A27" s="84"/>
    </row>
    <row r="28" spans="1:2" s="34" customFormat="1" x14ac:dyDescent="0.25"/>
    <row r="29" spans="1:2" s="34" customFormat="1" x14ac:dyDescent="0.25"/>
    <row r="30" spans="1:2" s="34" customFormat="1" x14ac:dyDescent="0.25"/>
  </sheetData>
  <sheetProtection password="C9A1" sheet="1" objects="1" scenarios="1" formatCells="0" formatColumns="0" formatRows="0"/>
  <customSheetViews>
    <customSheetView guid="{7420B12A-7942-457E-981F-D2D91C809DAA}">
      <selection activeCell="J20" sqref="J20"/>
      <pageMargins left="0.7" right="0.7" top="0.75" bottom="0.75" header="0.3" footer="0.3"/>
      <pageSetup orientation="portrait"/>
    </customSheetView>
  </customSheetViews>
  <pageMargins left="0.78740157480314965" right="0.39370078740157483" top="0.78740157480314965" bottom="0.78740157480314965" header="0.31496062992125984" footer="0.31496062992125984"/>
  <pageSetup paperSize="9" orientation="landscape" r:id="rId1"/>
  <headerFooter>
    <oddHeader>&amp;C&amp;"-,полужирный"&amp;10&amp;URaising Knowledge among Students and Teachers on Tailings Safety and its Legislative Review in Ukraine</oddHeader>
    <oddFooter>&amp;L&amp;10&amp;A&amp;C&amp;10&amp;P&amp;R&amp;10&amp;F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6"/>
  <sheetViews>
    <sheetView tabSelected="1" zoomScalePageLayoutView="115" workbookViewId="0">
      <selection activeCell="B5" sqref="B5:B14"/>
    </sheetView>
  </sheetViews>
  <sheetFormatPr defaultColWidth="11.42578125" defaultRowHeight="14.25" x14ac:dyDescent="0.2"/>
  <cols>
    <col min="1" max="1" width="7.42578125" style="3" customWidth="1"/>
    <col min="2" max="2" width="77.85546875" style="123" customWidth="1"/>
    <col min="3" max="3" width="244.5703125" style="2" customWidth="1"/>
    <col min="4" max="4" width="22.28515625" style="11" customWidth="1"/>
    <col min="5" max="16384" width="11.42578125" style="1"/>
  </cols>
  <sheetData>
    <row r="1" spans="1:11" ht="48.75" customHeight="1" x14ac:dyDescent="0.2">
      <c r="A1" s="311" t="s">
        <v>795</v>
      </c>
      <c r="B1" s="312"/>
      <c r="C1" s="312"/>
      <c r="D1" s="313"/>
    </row>
    <row r="2" spans="1:11" ht="48.75" customHeight="1" x14ac:dyDescent="0.2">
      <c r="A2" s="314" t="s">
        <v>366</v>
      </c>
      <c r="B2" s="315"/>
      <c r="C2" s="315"/>
      <c r="D2" s="316"/>
    </row>
    <row r="3" spans="1:11" ht="30" customHeight="1" x14ac:dyDescent="0.25">
      <c r="A3" s="208" t="s">
        <v>538</v>
      </c>
      <c r="B3" s="209" t="s">
        <v>526</v>
      </c>
      <c r="C3" s="209" t="s">
        <v>525</v>
      </c>
      <c r="D3" s="127" t="s">
        <v>527</v>
      </c>
      <c r="E3"/>
      <c r="F3"/>
      <c r="G3"/>
      <c r="H3"/>
      <c r="I3"/>
      <c r="J3"/>
      <c r="K3"/>
    </row>
    <row r="4" spans="1:11" ht="30" customHeight="1" x14ac:dyDescent="0.25">
      <c r="A4" s="287" t="s">
        <v>528</v>
      </c>
      <c r="B4" s="288"/>
      <c r="C4" s="288"/>
      <c r="D4" s="289"/>
      <c r="E4"/>
      <c r="F4"/>
      <c r="G4"/>
      <c r="H4"/>
      <c r="I4"/>
      <c r="J4"/>
      <c r="K4"/>
    </row>
    <row r="5" spans="1:11" ht="15" x14ac:dyDescent="0.25">
      <c r="A5" s="308">
        <v>1</v>
      </c>
      <c r="B5" s="310" t="s">
        <v>523</v>
      </c>
      <c r="C5" s="141" t="s">
        <v>530</v>
      </c>
      <c r="D5" s="142" t="s">
        <v>748</v>
      </c>
      <c r="E5"/>
      <c r="F5"/>
      <c r="G5"/>
      <c r="H5"/>
      <c r="I5"/>
      <c r="J5"/>
      <c r="K5"/>
    </row>
    <row r="6" spans="1:11" ht="15" x14ac:dyDescent="0.25">
      <c r="A6" s="308"/>
      <c r="B6" s="310"/>
      <c r="C6" s="141" t="s">
        <v>524</v>
      </c>
      <c r="D6" s="142" t="s">
        <v>748</v>
      </c>
      <c r="E6"/>
      <c r="F6"/>
      <c r="G6"/>
      <c r="H6"/>
      <c r="I6"/>
      <c r="J6"/>
      <c r="K6"/>
    </row>
    <row r="7" spans="1:11" ht="15" x14ac:dyDescent="0.25">
      <c r="A7" s="308"/>
      <c r="B7" s="310"/>
      <c r="C7" s="143" t="s">
        <v>1147</v>
      </c>
      <c r="D7" s="142" t="s">
        <v>748</v>
      </c>
      <c r="E7"/>
      <c r="F7"/>
      <c r="G7"/>
      <c r="H7"/>
      <c r="I7"/>
      <c r="J7"/>
      <c r="K7"/>
    </row>
    <row r="8" spans="1:11" ht="15" x14ac:dyDescent="0.25">
      <c r="A8" s="308"/>
      <c r="B8" s="310"/>
      <c r="C8" s="141" t="s">
        <v>529</v>
      </c>
      <c r="D8" s="142" t="s">
        <v>748</v>
      </c>
      <c r="E8"/>
      <c r="F8"/>
      <c r="G8"/>
      <c r="H8"/>
      <c r="I8"/>
      <c r="J8"/>
      <c r="K8"/>
    </row>
    <row r="9" spans="1:11" s="124" customFormat="1" ht="15" x14ac:dyDescent="0.25">
      <c r="A9" s="308"/>
      <c r="B9" s="310"/>
      <c r="C9" s="141" t="s">
        <v>531</v>
      </c>
      <c r="D9" s="142" t="s">
        <v>748</v>
      </c>
      <c r="E9"/>
      <c r="F9"/>
      <c r="G9"/>
      <c r="H9"/>
      <c r="I9"/>
      <c r="J9"/>
      <c r="K9" s="34"/>
    </row>
    <row r="10" spans="1:11" s="125" customFormat="1" ht="15" customHeight="1" x14ac:dyDescent="0.25">
      <c r="A10" s="308"/>
      <c r="B10" s="310"/>
      <c r="C10" s="143" t="s">
        <v>532</v>
      </c>
      <c r="D10" s="142" t="s">
        <v>748</v>
      </c>
      <c r="E10"/>
      <c r="F10"/>
      <c r="G10"/>
      <c r="H10"/>
      <c r="I10"/>
      <c r="J10"/>
      <c r="K10" s="34"/>
    </row>
    <row r="11" spans="1:11" s="125" customFormat="1" ht="15" x14ac:dyDescent="0.25">
      <c r="A11" s="308"/>
      <c r="B11" s="310"/>
      <c r="C11" s="144" t="s">
        <v>533</v>
      </c>
      <c r="D11" s="142" t="s">
        <v>748</v>
      </c>
      <c r="E11"/>
      <c r="F11"/>
      <c r="G11"/>
      <c r="H11"/>
      <c r="I11"/>
      <c r="J11"/>
      <c r="K11" s="34"/>
    </row>
    <row r="12" spans="1:11" s="125" customFormat="1" ht="14.1" customHeight="1" x14ac:dyDescent="0.2">
      <c r="A12" s="308"/>
      <c r="B12" s="310"/>
      <c r="C12" s="144" t="s">
        <v>534</v>
      </c>
      <c r="D12" s="142" t="s">
        <v>748</v>
      </c>
      <c r="E12" s="1"/>
      <c r="F12" s="1"/>
      <c r="G12" s="1"/>
      <c r="H12" s="1"/>
      <c r="I12" s="1"/>
      <c r="J12" s="1"/>
    </row>
    <row r="13" spans="1:11" s="125" customFormat="1" x14ac:dyDescent="0.2">
      <c r="A13" s="308"/>
      <c r="B13" s="310"/>
      <c r="C13" s="144" t="s">
        <v>535</v>
      </c>
      <c r="D13" s="142" t="s">
        <v>748</v>
      </c>
      <c r="E13" s="1"/>
      <c r="F13" s="1"/>
      <c r="G13" s="1"/>
      <c r="H13" s="1"/>
      <c r="I13" s="1"/>
      <c r="J13" s="1"/>
    </row>
    <row r="14" spans="1:11" s="125" customFormat="1" x14ac:dyDescent="0.2">
      <c r="A14" s="308"/>
      <c r="B14" s="310"/>
      <c r="C14" s="144" t="s">
        <v>536</v>
      </c>
      <c r="D14" s="142" t="s">
        <v>749</v>
      </c>
      <c r="E14" s="1"/>
      <c r="F14" s="1"/>
      <c r="G14" s="1"/>
      <c r="H14" s="1"/>
      <c r="I14" s="1"/>
      <c r="J14" s="1"/>
    </row>
    <row r="15" spans="1:11" s="125" customFormat="1" x14ac:dyDescent="0.2">
      <c r="A15" s="308">
        <v>2</v>
      </c>
      <c r="B15" s="310" t="s">
        <v>537</v>
      </c>
      <c r="C15" s="143" t="s">
        <v>540</v>
      </c>
      <c r="D15" s="142" t="s">
        <v>748</v>
      </c>
      <c r="E15" s="1"/>
      <c r="F15" s="1"/>
      <c r="G15" s="1"/>
      <c r="H15" s="1"/>
      <c r="I15" s="1"/>
      <c r="J15" s="1"/>
    </row>
    <row r="16" spans="1:11" s="125" customFormat="1" x14ac:dyDescent="0.2">
      <c r="A16" s="308"/>
      <c r="B16" s="310"/>
      <c r="C16" s="141" t="s">
        <v>539</v>
      </c>
      <c r="D16" s="142" t="s">
        <v>748</v>
      </c>
      <c r="E16" s="1"/>
      <c r="F16" s="1"/>
      <c r="G16" s="1"/>
      <c r="H16" s="1"/>
      <c r="I16" s="1"/>
      <c r="J16" s="1"/>
    </row>
    <row r="17" spans="1:11" s="125" customFormat="1" x14ac:dyDescent="0.2">
      <c r="A17" s="308"/>
      <c r="B17" s="310"/>
      <c r="C17" s="144" t="s">
        <v>541</v>
      </c>
      <c r="D17" s="142" t="s">
        <v>748</v>
      </c>
      <c r="E17" s="1"/>
      <c r="F17" s="1"/>
      <c r="G17" s="1"/>
      <c r="H17" s="1"/>
      <c r="I17" s="1"/>
      <c r="J17" s="1"/>
    </row>
    <row r="18" spans="1:11" s="125" customFormat="1" x14ac:dyDescent="0.2">
      <c r="A18" s="308"/>
      <c r="B18" s="310"/>
      <c r="C18" s="144" t="s">
        <v>542</v>
      </c>
      <c r="D18" s="145" t="s">
        <v>748</v>
      </c>
      <c r="E18" s="1"/>
      <c r="F18" s="1"/>
      <c r="G18" s="1"/>
      <c r="H18" s="1"/>
      <c r="I18" s="1"/>
      <c r="J18" s="1"/>
    </row>
    <row r="19" spans="1:11" s="125" customFormat="1" ht="14.45" customHeight="1" x14ac:dyDescent="0.25">
      <c r="A19" s="308">
        <v>3</v>
      </c>
      <c r="B19" s="310" t="s">
        <v>1211</v>
      </c>
      <c r="C19" s="141" t="s">
        <v>543</v>
      </c>
      <c r="D19" s="142" t="s">
        <v>748</v>
      </c>
      <c r="E19"/>
      <c r="F19"/>
      <c r="G19"/>
      <c r="H19"/>
      <c r="I19"/>
      <c r="J19"/>
      <c r="K19" s="34"/>
    </row>
    <row r="20" spans="1:11" s="125" customFormat="1" ht="15" x14ac:dyDescent="0.25">
      <c r="A20" s="308"/>
      <c r="B20" s="310"/>
      <c r="C20" s="141" t="s">
        <v>544</v>
      </c>
      <c r="D20" s="142" t="s">
        <v>748</v>
      </c>
      <c r="E20"/>
      <c r="F20"/>
      <c r="G20"/>
      <c r="H20"/>
      <c r="I20"/>
      <c r="J20"/>
      <c r="K20" s="34"/>
    </row>
    <row r="21" spans="1:11" s="125" customFormat="1" ht="15" x14ac:dyDescent="0.25">
      <c r="A21" s="308"/>
      <c r="B21" s="310"/>
      <c r="C21" s="141" t="s">
        <v>545</v>
      </c>
      <c r="D21" s="142" t="s">
        <v>748</v>
      </c>
      <c r="E21"/>
      <c r="F21"/>
      <c r="G21"/>
      <c r="H21"/>
      <c r="I21"/>
      <c r="J21"/>
      <c r="K21" s="34"/>
    </row>
    <row r="22" spans="1:11" s="126" customFormat="1" ht="15" x14ac:dyDescent="0.25">
      <c r="A22" s="308"/>
      <c r="B22" s="310"/>
      <c r="C22" s="141" t="s">
        <v>546</v>
      </c>
      <c r="D22" s="142" t="s">
        <v>748</v>
      </c>
      <c r="E22"/>
      <c r="F22"/>
      <c r="G22"/>
      <c r="H22"/>
      <c r="I22"/>
      <c r="J22"/>
      <c r="K22" s="34"/>
    </row>
    <row r="23" spans="1:11" ht="15" x14ac:dyDescent="0.25">
      <c r="A23" s="308"/>
      <c r="B23" s="310"/>
      <c r="C23" s="141" t="s">
        <v>547</v>
      </c>
      <c r="D23" s="142" t="s">
        <v>748</v>
      </c>
      <c r="E23"/>
      <c r="F23"/>
      <c r="G23"/>
      <c r="H23"/>
      <c r="I23"/>
      <c r="J23"/>
      <c r="K23"/>
    </row>
    <row r="24" spans="1:11" ht="14.1" customHeight="1" x14ac:dyDescent="0.2">
      <c r="A24" s="308"/>
      <c r="B24" s="310"/>
      <c r="C24" s="141" t="s">
        <v>548</v>
      </c>
      <c r="D24" s="142" t="s">
        <v>748</v>
      </c>
    </row>
    <row r="25" spans="1:11" x14ac:dyDescent="0.2">
      <c r="A25" s="308"/>
      <c r="B25" s="310"/>
      <c r="C25" s="141" t="s">
        <v>549</v>
      </c>
      <c r="D25" s="142" t="s">
        <v>749</v>
      </c>
    </row>
    <row r="26" spans="1:11" x14ac:dyDescent="0.2">
      <c r="A26" s="308"/>
      <c r="B26" s="310"/>
      <c r="C26" s="141" t="s">
        <v>551</v>
      </c>
      <c r="D26" s="142" t="s">
        <v>748</v>
      </c>
    </row>
    <row r="27" spans="1:11" x14ac:dyDescent="0.2">
      <c r="A27" s="308">
        <v>4</v>
      </c>
      <c r="B27" s="310" t="s">
        <v>550</v>
      </c>
      <c r="C27" s="141" t="s">
        <v>552</v>
      </c>
      <c r="D27" s="142" t="s">
        <v>748</v>
      </c>
    </row>
    <row r="28" spans="1:11" s="2" customFormat="1" ht="15" x14ac:dyDescent="0.25">
      <c r="A28" s="308"/>
      <c r="B28" s="310"/>
      <c r="C28" s="141" t="s">
        <v>553</v>
      </c>
      <c r="D28" s="142" t="s">
        <v>748</v>
      </c>
      <c r="E28"/>
      <c r="F28"/>
      <c r="G28"/>
      <c r="H28"/>
      <c r="I28"/>
      <c r="J28"/>
      <c r="K28"/>
    </row>
    <row r="29" spans="1:11" s="2" customFormat="1" ht="14.45" customHeight="1" x14ac:dyDescent="0.25">
      <c r="A29" s="308"/>
      <c r="B29" s="310"/>
      <c r="C29" s="141" t="s">
        <v>554</v>
      </c>
      <c r="D29" s="142" t="s">
        <v>748</v>
      </c>
      <c r="E29"/>
      <c r="F29"/>
      <c r="G29"/>
      <c r="H29"/>
      <c r="I29"/>
      <c r="J29"/>
      <c r="K29"/>
    </row>
    <row r="30" spans="1:11" s="2" customFormat="1" ht="15" x14ac:dyDescent="0.25">
      <c r="A30" s="308"/>
      <c r="B30" s="310"/>
      <c r="C30" s="141" t="s">
        <v>555</v>
      </c>
      <c r="D30" s="142" t="s">
        <v>748</v>
      </c>
      <c r="E30"/>
      <c r="F30"/>
      <c r="G30"/>
      <c r="H30"/>
      <c r="I30"/>
      <c r="J30"/>
      <c r="K30"/>
    </row>
    <row r="31" spans="1:11" s="2" customFormat="1" ht="15" x14ac:dyDescent="0.25">
      <c r="A31" s="308"/>
      <c r="B31" s="310"/>
      <c r="C31" s="141" t="s">
        <v>556</v>
      </c>
      <c r="D31" s="142" t="s">
        <v>749</v>
      </c>
      <c r="E31"/>
      <c r="F31"/>
      <c r="G31"/>
      <c r="H31"/>
      <c r="I31"/>
      <c r="J31"/>
      <c r="K31"/>
    </row>
    <row r="32" spans="1:11" s="2" customFormat="1" ht="12.75" x14ac:dyDescent="0.2">
      <c r="A32" s="308"/>
      <c r="B32" s="310"/>
      <c r="C32" s="141" t="s">
        <v>557</v>
      </c>
      <c r="D32" s="142" t="s">
        <v>748</v>
      </c>
    </row>
    <row r="33" spans="1:4" x14ac:dyDescent="0.2">
      <c r="A33" s="308"/>
      <c r="B33" s="310"/>
      <c r="C33" s="141" t="s">
        <v>558</v>
      </c>
      <c r="D33" s="142" t="s">
        <v>748</v>
      </c>
    </row>
    <row r="34" spans="1:4" x14ac:dyDescent="0.2">
      <c r="A34" s="308"/>
      <c r="B34" s="310"/>
      <c r="C34" s="141" t="s">
        <v>559</v>
      </c>
      <c r="D34" s="142" t="s">
        <v>748</v>
      </c>
    </row>
    <row r="35" spans="1:4" s="2" customFormat="1" ht="12.75" x14ac:dyDescent="0.2">
      <c r="A35" s="146">
        <v>5</v>
      </c>
      <c r="B35" s="147" t="s">
        <v>560</v>
      </c>
      <c r="C35" s="141" t="s">
        <v>561</v>
      </c>
      <c r="D35" s="142" t="s">
        <v>748</v>
      </c>
    </row>
    <row r="36" spans="1:4" x14ac:dyDescent="0.2">
      <c r="A36" s="308">
        <v>6</v>
      </c>
      <c r="B36" s="310" t="s">
        <v>562</v>
      </c>
      <c r="C36" s="141" t="s">
        <v>563</v>
      </c>
      <c r="D36" s="142" t="s">
        <v>748</v>
      </c>
    </row>
    <row r="37" spans="1:4" x14ac:dyDescent="0.2">
      <c r="A37" s="308"/>
      <c r="B37" s="310"/>
      <c r="C37" s="141" t="s">
        <v>564</v>
      </c>
      <c r="D37" s="142" t="s">
        <v>748</v>
      </c>
    </row>
    <row r="38" spans="1:4" x14ac:dyDescent="0.2">
      <c r="A38" s="308"/>
      <c r="B38" s="310"/>
      <c r="C38" s="141" t="s">
        <v>565</v>
      </c>
      <c r="D38" s="142" t="s">
        <v>748</v>
      </c>
    </row>
    <row r="39" spans="1:4" x14ac:dyDescent="0.2">
      <c r="A39" s="308"/>
      <c r="B39" s="310"/>
      <c r="C39" s="141" t="s">
        <v>566</v>
      </c>
      <c r="D39" s="142" t="s">
        <v>749</v>
      </c>
    </row>
    <row r="40" spans="1:4" x14ac:dyDescent="0.2">
      <c r="A40" s="308"/>
      <c r="B40" s="310"/>
      <c r="C40" s="144" t="s">
        <v>1148</v>
      </c>
      <c r="D40" s="142" t="s">
        <v>748</v>
      </c>
    </row>
    <row r="41" spans="1:4" x14ac:dyDescent="0.2">
      <c r="A41" s="308"/>
      <c r="B41" s="310"/>
      <c r="C41" s="144" t="s">
        <v>567</v>
      </c>
      <c r="D41" s="145" t="s">
        <v>748</v>
      </c>
    </row>
    <row r="42" spans="1:4" ht="14.1" customHeight="1" x14ac:dyDescent="0.2">
      <c r="A42" s="308">
        <v>7</v>
      </c>
      <c r="B42" s="310" t="s">
        <v>568</v>
      </c>
      <c r="C42" s="141" t="s">
        <v>569</v>
      </c>
      <c r="D42" s="142" t="s">
        <v>748</v>
      </c>
    </row>
    <row r="43" spans="1:4" x14ac:dyDescent="0.2">
      <c r="A43" s="308"/>
      <c r="B43" s="310"/>
      <c r="C43" s="141" t="s">
        <v>570</v>
      </c>
      <c r="D43" s="142" t="s">
        <v>748</v>
      </c>
    </row>
    <row r="44" spans="1:4" x14ac:dyDescent="0.2">
      <c r="A44" s="308">
        <v>8</v>
      </c>
      <c r="B44" s="310" t="s">
        <v>571</v>
      </c>
      <c r="C44" s="141" t="s">
        <v>572</v>
      </c>
      <c r="D44" s="142" t="s">
        <v>748</v>
      </c>
    </row>
    <row r="45" spans="1:4" x14ac:dyDescent="0.2">
      <c r="A45" s="308"/>
      <c r="B45" s="310"/>
      <c r="C45" s="141" t="s">
        <v>573</v>
      </c>
      <c r="D45" s="142" t="s">
        <v>748</v>
      </c>
    </row>
    <row r="46" spans="1:4" x14ac:dyDescent="0.2">
      <c r="A46" s="308"/>
      <c r="B46" s="310"/>
      <c r="C46" s="141" t="s">
        <v>574</v>
      </c>
      <c r="D46" s="142" t="s">
        <v>748</v>
      </c>
    </row>
    <row r="47" spans="1:4" ht="26.25" customHeight="1" x14ac:dyDescent="0.2">
      <c r="A47" s="146">
        <v>9</v>
      </c>
      <c r="B47" s="147" t="s">
        <v>575</v>
      </c>
      <c r="C47" s="141" t="s">
        <v>576</v>
      </c>
      <c r="D47" s="142" t="s">
        <v>748</v>
      </c>
    </row>
    <row r="48" spans="1:4" x14ac:dyDescent="0.2">
      <c r="A48" s="308">
        <v>10</v>
      </c>
      <c r="B48" s="309" t="s">
        <v>577</v>
      </c>
      <c r="C48" s="143" t="s">
        <v>578</v>
      </c>
      <c r="D48" s="142" t="s">
        <v>748</v>
      </c>
    </row>
    <row r="49" spans="1:4" ht="14.25" customHeight="1" x14ac:dyDescent="0.2">
      <c r="A49" s="308"/>
      <c r="B49" s="309"/>
      <c r="C49" s="141" t="s">
        <v>579</v>
      </c>
      <c r="D49" s="142" t="s">
        <v>748</v>
      </c>
    </row>
    <row r="50" spans="1:4" ht="14.1" customHeight="1" x14ac:dyDescent="0.2">
      <c r="A50" s="308"/>
      <c r="B50" s="309"/>
      <c r="C50" s="141" t="s">
        <v>580</v>
      </c>
      <c r="D50" s="142" t="s">
        <v>748</v>
      </c>
    </row>
    <row r="51" spans="1:4" x14ac:dyDescent="0.2">
      <c r="A51" s="308"/>
      <c r="B51" s="309"/>
      <c r="C51" s="141" t="s">
        <v>581</v>
      </c>
      <c r="D51" s="142" t="s">
        <v>748</v>
      </c>
    </row>
    <row r="52" spans="1:4" x14ac:dyDescent="0.2">
      <c r="A52" s="308"/>
      <c r="B52" s="309"/>
      <c r="C52" s="144" t="s">
        <v>1149</v>
      </c>
      <c r="D52" s="142" t="s">
        <v>748</v>
      </c>
    </row>
    <row r="53" spans="1:4" x14ac:dyDescent="0.2">
      <c r="A53" s="308"/>
      <c r="B53" s="309"/>
      <c r="C53" s="144" t="s">
        <v>582</v>
      </c>
      <c r="D53" s="142" t="s">
        <v>748</v>
      </c>
    </row>
    <row r="54" spans="1:4" x14ac:dyDescent="0.2">
      <c r="A54" s="308"/>
      <c r="B54" s="309"/>
      <c r="C54" s="144" t="s">
        <v>583</v>
      </c>
      <c r="D54" s="142" t="s">
        <v>749</v>
      </c>
    </row>
    <row r="55" spans="1:4" x14ac:dyDescent="0.2">
      <c r="A55" s="308"/>
      <c r="B55" s="309"/>
      <c r="C55" s="144" t="s">
        <v>1150</v>
      </c>
      <c r="D55" s="142" t="s">
        <v>748</v>
      </c>
    </row>
    <row r="56" spans="1:4" ht="14.25" hidden="1" customHeight="1" x14ac:dyDescent="0.2">
      <c r="A56" s="308"/>
      <c r="B56" s="309"/>
      <c r="C56" s="144" t="s">
        <v>286</v>
      </c>
      <c r="D56" s="142"/>
    </row>
    <row r="57" spans="1:4" ht="14.1" customHeight="1" x14ac:dyDescent="0.2">
      <c r="A57" s="308"/>
      <c r="B57" s="309"/>
      <c r="C57" s="141" t="s">
        <v>1151</v>
      </c>
      <c r="D57" s="142" t="s">
        <v>748</v>
      </c>
    </row>
    <row r="58" spans="1:4" x14ac:dyDescent="0.2">
      <c r="A58" s="146">
        <v>11</v>
      </c>
      <c r="B58" s="147" t="s">
        <v>584</v>
      </c>
      <c r="C58" s="141" t="s">
        <v>585</v>
      </c>
      <c r="D58" s="142" t="s">
        <v>748</v>
      </c>
    </row>
    <row r="59" spans="1:4" x14ac:dyDescent="0.2">
      <c r="A59" s="308">
        <v>12</v>
      </c>
      <c r="B59" s="310" t="s">
        <v>1213</v>
      </c>
      <c r="C59" s="141" t="s">
        <v>586</v>
      </c>
      <c r="D59" s="142" t="s">
        <v>748</v>
      </c>
    </row>
    <row r="60" spans="1:4" x14ac:dyDescent="0.2">
      <c r="A60" s="308"/>
      <c r="B60" s="310"/>
      <c r="C60" s="141" t="s">
        <v>587</v>
      </c>
      <c r="D60" s="142" t="s">
        <v>748</v>
      </c>
    </row>
    <row r="61" spans="1:4" x14ac:dyDescent="0.2">
      <c r="A61" s="308"/>
      <c r="B61" s="310"/>
      <c r="C61" s="141" t="s">
        <v>588</v>
      </c>
      <c r="D61" s="142" t="s">
        <v>748</v>
      </c>
    </row>
    <row r="62" spans="1:4" x14ac:dyDescent="0.2">
      <c r="A62" s="308"/>
      <c r="B62" s="310"/>
      <c r="C62" s="143" t="s">
        <v>1152</v>
      </c>
      <c r="D62" s="142" t="s">
        <v>749</v>
      </c>
    </row>
    <row r="63" spans="1:4" x14ac:dyDescent="0.2">
      <c r="A63" s="308"/>
      <c r="B63" s="310"/>
      <c r="C63" s="141" t="s">
        <v>589</v>
      </c>
      <c r="D63" s="142" t="s">
        <v>749</v>
      </c>
    </row>
    <row r="64" spans="1:4" x14ac:dyDescent="0.2">
      <c r="A64" s="308">
        <v>13</v>
      </c>
      <c r="B64" s="310" t="s">
        <v>590</v>
      </c>
      <c r="C64" s="141" t="s">
        <v>591</v>
      </c>
      <c r="D64" s="142" t="s">
        <v>748</v>
      </c>
    </row>
    <row r="65" spans="1:4" x14ac:dyDescent="0.2">
      <c r="A65" s="308"/>
      <c r="B65" s="310"/>
      <c r="C65" s="141" t="s">
        <v>592</v>
      </c>
      <c r="D65" s="142" t="s">
        <v>749</v>
      </c>
    </row>
    <row r="66" spans="1:4" x14ac:dyDescent="0.2">
      <c r="A66" s="308"/>
      <c r="B66" s="310"/>
      <c r="C66" s="141" t="s">
        <v>593</v>
      </c>
      <c r="D66" s="142" t="s">
        <v>749</v>
      </c>
    </row>
    <row r="67" spans="1:4" x14ac:dyDescent="0.2">
      <c r="A67" s="308">
        <v>14</v>
      </c>
      <c r="B67" s="310" t="s">
        <v>594</v>
      </c>
      <c r="C67" s="141" t="s">
        <v>595</v>
      </c>
      <c r="D67" s="142" t="s">
        <v>748</v>
      </c>
    </row>
    <row r="68" spans="1:4" x14ac:dyDescent="0.2">
      <c r="A68" s="308"/>
      <c r="B68" s="310"/>
      <c r="C68" s="141" t="s">
        <v>596</v>
      </c>
      <c r="D68" s="142" t="s">
        <v>748</v>
      </c>
    </row>
    <row r="69" spans="1:4" x14ac:dyDescent="0.2">
      <c r="A69" s="308"/>
      <c r="B69" s="310"/>
      <c r="C69" s="141" t="s">
        <v>597</v>
      </c>
      <c r="D69" s="142" t="s">
        <v>749</v>
      </c>
    </row>
    <row r="70" spans="1:4" x14ac:dyDescent="0.2">
      <c r="A70" s="308"/>
      <c r="B70" s="310"/>
      <c r="C70" s="141" t="s">
        <v>598</v>
      </c>
      <c r="D70" s="142" t="s">
        <v>749</v>
      </c>
    </row>
    <row r="71" spans="1:4" ht="30" customHeight="1" x14ac:dyDescent="0.2">
      <c r="A71" s="287" t="s">
        <v>599</v>
      </c>
      <c r="B71" s="288"/>
      <c r="C71" s="288"/>
      <c r="D71" s="289"/>
    </row>
    <row r="72" spans="1:4" x14ac:dyDescent="0.2">
      <c r="A72" s="308">
        <v>15</v>
      </c>
      <c r="B72" s="309" t="s">
        <v>600</v>
      </c>
      <c r="C72" s="141" t="s">
        <v>601</v>
      </c>
      <c r="D72" s="142" t="s">
        <v>748</v>
      </c>
    </row>
    <row r="73" spans="1:4" x14ac:dyDescent="0.2">
      <c r="A73" s="308"/>
      <c r="B73" s="309"/>
      <c r="C73" s="141" t="s">
        <v>602</v>
      </c>
      <c r="D73" s="142" t="s">
        <v>748</v>
      </c>
    </row>
    <row r="74" spans="1:4" x14ac:dyDescent="0.2">
      <c r="A74" s="308"/>
      <c r="B74" s="309"/>
      <c r="C74" s="143" t="s">
        <v>603</v>
      </c>
      <c r="D74" s="142" t="s">
        <v>748</v>
      </c>
    </row>
    <row r="75" spans="1:4" x14ac:dyDescent="0.2">
      <c r="A75" s="308"/>
      <c r="B75" s="309"/>
      <c r="C75" s="143" t="s">
        <v>604</v>
      </c>
      <c r="D75" s="142" t="s">
        <v>748</v>
      </c>
    </row>
    <row r="76" spans="1:4" x14ac:dyDescent="0.2">
      <c r="A76" s="308"/>
      <c r="B76" s="310" t="s">
        <v>605</v>
      </c>
      <c r="C76" s="144" t="s">
        <v>606</v>
      </c>
      <c r="D76" s="142" t="s">
        <v>749</v>
      </c>
    </row>
    <row r="77" spans="1:4" ht="14.1" customHeight="1" x14ac:dyDescent="0.2">
      <c r="A77" s="308"/>
      <c r="B77" s="310"/>
      <c r="C77" s="144" t="s">
        <v>1153</v>
      </c>
      <c r="D77" s="142" t="s">
        <v>749</v>
      </c>
    </row>
    <row r="78" spans="1:4" x14ac:dyDescent="0.2">
      <c r="A78" s="308"/>
      <c r="B78" s="310"/>
      <c r="C78" s="144" t="s">
        <v>607</v>
      </c>
      <c r="D78" s="142" t="s">
        <v>749</v>
      </c>
    </row>
    <row r="79" spans="1:4" x14ac:dyDescent="0.2">
      <c r="A79" s="308"/>
      <c r="B79" s="310"/>
      <c r="C79" s="144" t="s">
        <v>608</v>
      </c>
      <c r="D79" s="142" t="s">
        <v>749</v>
      </c>
    </row>
    <row r="80" spans="1:4" x14ac:dyDescent="0.2">
      <c r="A80" s="308"/>
      <c r="B80" s="310"/>
      <c r="C80" s="144" t="s">
        <v>609</v>
      </c>
      <c r="D80" s="142" t="s">
        <v>749</v>
      </c>
    </row>
    <row r="81" spans="1:4" x14ac:dyDescent="0.2">
      <c r="A81" s="308"/>
      <c r="B81" s="310"/>
      <c r="C81" s="144" t="s">
        <v>610</v>
      </c>
      <c r="D81" s="142" t="s">
        <v>749</v>
      </c>
    </row>
    <row r="82" spans="1:4" x14ac:dyDescent="0.2">
      <c r="A82" s="308">
        <v>16</v>
      </c>
      <c r="B82" s="309" t="s">
        <v>611</v>
      </c>
      <c r="C82" s="141" t="s">
        <v>612</v>
      </c>
      <c r="D82" s="142" t="s">
        <v>748</v>
      </c>
    </row>
    <row r="83" spans="1:4" x14ac:dyDescent="0.2">
      <c r="A83" s="308"/>
      <c r="B83" s="309"/>
      <c r="C83" s="141" t="s">
        <v>613</v>
      </c>
      <c r="D83" s="142" t="s">
        <v>749</v>
      </c>
    </row>
    <row r="84" spans="1:4" x14ac:dyDescent="0.2">
      <c r="A84" s="308"/>
      <c r="B84" s="309"/>
      <c r="C84" s="141" t="s">
        <v>614</v>
      </c>
      <c r="D84" s="142" t="s">
        <v>749</v>
      </c>
    </row>
    <row r="85" spans="1:4" x14ac:dyDescent="0.2">
      <c r="A85" s="308">
        <v>17</v>
      </c>
      <c r="B85" s="310" t="s">
        <v>1212</v>
      </c>
      <c r="C85" s="143" t="s">
        <v>615</v>
      </c>
      <c r="D85" s="142" t="s">
        <v>748</v>
      </c>
    </row>
    <row r="86" spans="1:4" x14ac:dyDescent="0.2">
      <c r="A86" s="308"/>
      <c r="B86" s="310"/>
      <c r="C86" s="143" t="s">
        <v>616</v>
      </c>
      <c r="D86" s="142" t="s">
        <v>748</v>
      </c>
    </row>
    <row r="87" spans="1:4" x14ac:dyDescent="0.2">
      <c r="A87" s="308"/>
      <c r="B87" s="310"/>
      <c r="C87" s="143" t="s">
        <v>617</v>
      </c>
      <c r="D87" s="142" t="s">
        <v>748</v>
      </c>
    </row>
    <row r="88" spans="1:4" x14ac:dyDescent="0.2">
      <c r="A88" s="308"/>
      <c r="B88" s="310"/>
      <c r="C88" s="143" t="s">
        <v>618</v>
      </c>
      <c r="D88" s="142" t="s">
        <v>749</v>
      </c>
    </row>
    <row r="89" spans="1:4" x14ac:dyDescent="0.2">
      <c r="A89" s="308">
        <v>18</v>
      </c>
      <c r="B89" s="310" t="s">
        <v>619</v>
      </c>
      <c r="C89" s="141" t="s">
        <v>622</v>
      </c>
      <c r="D89" s="317" t="s">
        <v>748</v>
      </c>
    </row>
    <row r="90" spans="1:4" x14ac:dyDescent="0.2">
      <c r="A90" s="308"/>
      <c r="B90" s="310"/>
      <c r="C90" s="141" t="s">
        <v>620</v>
      </c>
      <c r="D90" s="317"/>
    </row>
    <row r="91" spans="1:4" x14ac:dyDescent="0.2">
      <c r="A91" s="308"/>
      <c r="B91" s="310"/>
      <c r="C91" s="141" t="s">
        <v>621</v>
      </c>
      <c r="D91" s="317"/>
    </row>
    <row r="92" spans="1:4" x14ac:dyDescent="0.2">
      <c r="A92" s="308"/>
      <c r="B92" s="310"/>
      <c r="C92" s="141" t="s">
        <v>623</v>
      </c>
      <c r="D92" s="142" t="s">
        <v>749</v>
      </c>
    </row>
    <row r="93" spans="1:4" x14ac:dyDescent="0.2">
      <c r="A93" s="308"/>
      <c r="B93" s="310"/>
      <c r="C93" s="141" t="s">
        <v>624</v>
      </c>
      <c r="D93" s="142" t="s">
        <v>749</v>
      </c>
    </row>
    <row r="94" spans="1:4" x14ac:dyDescent="0.2">
      <c r="A94" s="308"/>
      <c r="B94" s="310"/>
      <c r="C94" s="141" t="s">
        <v>625</v>
      </c>
      <c r="D94" s="142" t="s">
        <v>748</v>
      </c>
    </row>
    <row r="95" spans="1:4" x14ac:dyDescent="0.2">
      <c r="A95" s="308"/>
      <c r="B95" s="310"/>
      <c r="C95" s="141" t="s">
        <v>626</v>
      </c>
      <c r="D95" s="142" t="s">
        <v>749</v>
      </c>
    </row>
    <row r="96" spans="1:4" x14ac:dyDescent="0.2">
      <c r="A96" s="308"/>
      <c r="B96" s="310"/>
      <c r="C96" s="141" t="s">
        <v>627</v>
      </c>
      <c r="D96" s="142" t="s">
        <v>748</v>
      </c>
    </row>
    <row r="97" spans="1:4" x14ac:dyDescent="0.2">
      <c r="A97" s="308"/>
      <c r="B97" s="310"/>
      <c r="C97" s="141" t="s">
        <v>628</v>
      </c>
      <c r="D97" s="142" t="s">
        <v>748</v>
      </c>
    </row>
    <row r="98" spans="1:4" x14ac:dyDescent="0.2">
      <c r="A98" s="308"/>
      <c r="B98" s="310"/>
      <c r="C98" s="141" t="s">
        <v>629</v>
      </c>
      <c r="D98" s="142" t="s">
        <v>748</v>
      </c>
    </row>
    <row r="99" spans="1:4" x14ac:dyDescent="0.2">
      <c r="A99" s="308"/>
      <c r="B99" s="310"/>
      <c r="C99" s="141" t="s">
        <v>630</v>
      </c>
      <c r="D99" s="142" t="s">
        <v>748</v>
      </c>
    </row>
    <row r="100" spans="1:4" x14ac:dyDescent="0.2">
      <c r="A100" s="308"/>
      <c r="B100" s="310"/>
      <c r="C100" s="141" t="s">
        <v>631</v>
      </c>
      <c r="D100" s="142" t="s">
        <v>749</v>
      </c>
    </row>
    <row r="101" spans="1:4" s="4" customFormat="1" x14ac:dyDescent="0.2">
      <c r="A101" s="308"/>
      <c r="B101" s="310"/>
      <c r="C101" s="141" t="s">
        <v>632</v>
      </c>
      <c r="D101" s="142" t="s">
        <v>749</v>
      </c>
    </row>
    <row r="102" spans="1:4" x14ac:dyDescent="0.2">
      <c r="A102" s="308"/>
      <c r="B102" s="310"/>
      <c r="C102" s="141" t="s">
        <v>633</v>
      </c>
      <c r="D102" s="142" t="s">
        <v>749</v>
      </c>
    </row>
    <row r="103" spans="1:4" x14ac:dyDescent="0.2">
      <c r="A103" s="308"/>
      <c r="B103" s="310"/>
      <c r="C103" s="141" t="s">
        <v>634</v>
      </c>
      <c r="D103" s="142" t="s">
        <v>749</v>
      </c>
    </row>
    <row r="104" spans="1:4" x14ac:dyDescent="0.2">
      <c r="A104" s="308"/>
      <c r="B104" s="310"/>
      <c r="C104" s="141" t="s">
        <v>635</v>
      </c>
      <c r="D104" s="142" t="s">
        <v>748</v>
      </c>
    </row>
    <row r="105" spans="1:4" x14ac:dyDescent="0.2">
      <c r="A105" s="308">
        <v>19</v>
      </c>
      <c r="B105" s="309" t="s">
        <v>636</v>
      </c>
      <c r="C105" s="143" t="s">
        <v>1154</v>
      </c>
      <c r="D105" s="142" t="s">
        <v>748</v>
      </c>
    </row>
    <row r="106" spans="1:4" s="2" customFormat="1" ht="12.75" x14ac:dyDescent="0.2">
      <c r="A106" s="308"/>
      <c r="B106" s="309"/>
      <c r="C106" s="143" t="s">
        <v>637</v>
      </c>
      <c r="D106" s="142" t="s">
        <v>748</v>
      </c>
    </row>
    <row r="107" spans="1:4" ht="14.25" customHeight="1" x14ac:dyDescent="0.2">
      <c r="A107" s="308"/>
      <c r="B107" s="309"/>
      <c r="C107" s="141" t="s">
        <v>638</v>
      </c>
      <c r="D107" s="142" t="s">
        <v>749</v>
      </c>
    </row>
    <row r="108" spans="1:4" x14ac:dyDescent="0.2">
      <c r="A108" s="308"/>
      <c r="B108" s="309"/>
      <c r="C108" s="141" t="s">
        <v>639</v>
      </c>
      <c r="D108" s="142" t="s">
        <v>748</v>
      </c>
    </row>
    <row r="109" spans="1:4" x14ac:dyDescent="0.2">
      <c r="A109" s="308"/>
      <c r="B109" s="309"/>
      <c r="C109" s="141" t="s">
        <v>640</v>
      </c>
      <c r="D109" s="142" t="s">
        <v>749</v>
      </c>
    </row>
    <row r="110" spans="1:4" x14ac:dyDescent="0.2">
      <c r="A110" s="308"/>
      <c r="B110" s="309"/>
      <c r="C110" s="141" t="s">
        <v>641</v>
      </c>
      <c r="D110" s="142" t="s">
        <v>749</v>
      </c>
    </row>
    <row r="111" spans="1:4" x14ac:dyDescent="0.2">
      <c r="A111" s="308"/>
      <c r="B111" s="309"/>
      <c r="C111" s="141" t="s">
        <v>1155</v>
      </c>
      <c r="D111" s="142" t="s">
        <v>748</v>
      </c>
    </row>
    <row r="112" spans="1:4" ht="14.25" customHeight="1" x14ac:dyDescent="0.2">
      <c r="A112" s="308"/>
      <c r="B112" s="309"/>
      <c r="C112" s="144" t="s">
        <v>642</v>
      </c>
      <c r="D112" s="142" t="s">
        <v>748</v>
      </c>
    </row>
    <row r="113" spans="1:11" x14ac:dyDescent="0.2">
      <c r="A113" s="308"/>
      <c r="B113" s="309"/>
      <c r="C113" s="141" t="s">
        <v>643</v>
      </c>
      <c r="D113" s="142" t="s">
        <v>748</v>
      </c>
    </row>
    <row r="114" spans="1:11" x14ac:dyDescent="0.2">
      <c r="A114" s="308"/>
      <c r="B114" s="309"/>
      <c r="C114" s="141" t="s">
        <v>1156</v>
      </c>
      <c r="D114" s="142" t="s">
        <v>748</v>
      </c>
    </row>
    <row r="115" spans="1:11" x14ac:dyDescent="0.2">
      <c r="A115" s="308">
        <v>20</v>
      </c>
      <c r="B115" s="310" t="s">
        <v>644</v>
      </c>
      <c r="C115" s="141" t="s">
        <v>645</v>
      </c>
      <c r="D115" s="142" t="s">
        <v>748</v>
      </c>
    </row>
    <row r="116" spans="1:11" x14ac:dyDescent="0.2">
      <c r="A116" s="308"/>
      <c r="B116" s="310"/>
      <c r="C116" s="141" t="s">
        <v>646</v>
      </c>
      <c r="D116" s="142" t="s">
        <v>748</v>
      </c>
    </row>
    <row r="117" spans="1:11" x14ac:dyDescent="0.2">
      <c r="A117" s="308"/>
      <c r="B117" s="310"/>
      <c r="C117" s="143" t="s">
        <v>647</v>
      </c>
      <c r="D117" s="142" t="s">
        <v>748</v>
      </c>
    </row>
    <row r="118" spans="1:11" x14ac:dyDescent="0.2">
      <c r="A118" s="308"/>
      <c r="B118" s="310"/>
      <c r="C118" s="143" t="s">
        <v>648</v>
      </c>
      <c r="D118" s="142" t="s">
        <v>748</v>
      </c>
    </row>
    <row r="119" spans="1:11" ht="14.25" customHeight="1" x14ac:dyDescent="0.2">
      <c r="A119" s="308"/>
      <c r="B119" s="310"/>
      <c r="C119" s="141" t="s">
        <v>649</v>
      </c>
      <c r="D119" s="142" t="s">
        <v>749</v>
      </c>
    </row>
    <row r="120" spans="1:11" x14ac:dyDescent="0.2">
      <c r="A120" s="308"/>
      <c r="B120" s="310"/>
      <c r="C120" s="141" t="s">
        <v>650</v>
      </c>
      <c r="D120" s="142" t="s">
        <v>748</v>
      </c>
    </row>
    <row r="121" spans="1:11" x14ac:dyDescent="0.2">
      <c r="A121" s="308"/>
      <c r="B121" s="310"/>
      <c r="C121" s="141" t="s">
        <v>651</v>
      </c>
      <c r="D121" s="142" t="s">
        <v>748</v>
      </c>
    </row>
    <row r="122" spans="1:11" x14ac:dyDescent="0.2">
      <c r="A122" s="308"/>
      <c r="B122" s="310"/>
      <c r="C122" s="141" t="s">
        <v>1157</v>
      </c>
      <c r="D122" s="142" t="s">
        <v>748</v>
      </c>
    </row>
    <row r="123" spans="1:11" x14ac:dyDescent="0.2">
      <c r="A123" s="308">
        <v>21</v>
      </c>
      <c r="B123" s="310" t="s">
        <v>652</v>
      </c>
      <c r="C123" s="141" t="s">
        <v>653</v>
      </c>
      <c r="D123" s="142" t="s">
        <v>748</v>
      </c>
    </row>
    <row r="124" spans="1:11" x14ac:dyDescent="0.2">
      <c r="A124" s="308"/>
      <c r="B124" s="310"/>
      <c r="C124" s="141" t="s">
        <v>654</v>
      </c>
      <c r="D124" s="142" t="s">
        <v>748</v>
      </c>
    </row>
    <row r="125" spans="1:11" x14ac:dyDescent="0.2">
      <c r="A125" s="308"/>
      <c r="B125" s="310"/>
      <c r="C125" s="141" t="s">
        <v>655</v>
      </c>
      <c r="D125" s="142" t="s">
        <v>749</v>
      </c>
    </row>
    <row r="126" spans="1:11" s="12" customFormat="1" x14ac:dyDescent="0.2">
      <c r="A126" s="308"/>
      <c r="B126" s="310"/>
      <c r="C126" s="141" t="s">
        <v>656</v>
      </c>
      <c r="D126" s="142" t="s">
        <v>749</v>
      </c>
    </row>
    <row r="127" spans="1:11" s="2" customFormat="1" ht="15" x14ac:dyDescent="0.25">
      <c r="A127" s="308"/>
      <c r="B127" s="310"/>
      <c r="C127" s="141" t="s">
        <v>657</v>
      </c>
      <c r="D127" s="142" t="s">
        <v>749</v>
      </c>
      <c r="E127"/>
      <c r="F127"/>
      <c r="G127"/>
      <c r="H127"/>
      <c r="I127"/>
      <c r="J127"/>
      <c r="K127"/>
    </row>
    <row r="128" spans="1:11" s="2" customFormat="1" ht="15" x14ac:dyDescent="0.25">
      <c r="A128" s="308"/>
      <c r="B128" s="310"/>
      <c r="C128" s="141" t="s">
        <v>658</v>
      </c>
      <c r="D128" s="142" t="s">
        <v>748</v>
      </c>
      <c r="E128"/>
      <c r="F128"/>
      <c r="G128"/>
      <c r="H128"/>
      <c r="I128"/>
      <c r="J128"/>
      <c r="K128"/>
    </row>
    <row r="129" spans="1:4" x14ac:dyDescent="0.2">
      <c r="A129" s="308"/>
      <c r="B129" s="310"/>
      <c r="C129" s="141" t="s">
        <v>659</v>
      </c>
      <c r="D129" s="142" t="s">
        <v>748</v>
      </c>
    </row>
    <row r="130" spans="1:4" x14ac:dyDescent="0.2">
      <c r="A130" s="308"/>
      <c r="B130" s="310"/>
      <c r="C130" s="141" t="s">
        <v>660</v>
      </c>
      <c r="D130" s="142" t="s">
        <v>748</v>
      </c>
    </row>
    <row r="131" spans="1:4" x14ac:dyDescent="0.2">
      <c r="A131" s="308"/>
      <c r="B131" s="310"/>
      <c r="C131" s="141" t="s">
        <v>1158</v>
      </c>
      <c r="D131" s="142" t="s">
        <v>749</v>
      </c>
    </row>
    <row r="132" spans="1:4" x14ac:dyDescent="0.2">
      <c r="A132" s="308"/>
      <c r="B132" s="310"/>
      <c r="C132" s="141" t="s">
        <v>661</v>
      </c>
      <c r="D132" s="142" t="s">
        <v>748</v>
      </c>
    </row>
    <row r="133" spans="1:4" x14ac:dyDescent="0.2">
      <c r="A133" s="308"/>
      <c r="B133" s="310"/>
      <c r="C133" s="141" t="s">
        <v>662</v>
      </c>
      <c r="D133" s="142" t="s">
        <v>748</v>
      </c>
    </row>
    <row r="134" spans="1:4" x14ac:dyDescent="0.2">
      <c r="A134" s="308">
        <v>22</v>
      </c>
      <c r="B134" s="310" t="s">
        <v>663</v>
      </c>
      <c r="C134" s="141" t="s">
        <v>665</v>
      </c>
      <c r="D134" s="142" t="s">
        <v>748</v>
      </c>
    </row>
    <row r="135" spans="1:4" x14ac:dyDescent="0.2">
      <c r="A135" s="308"/>
      <c r="B135" s="310"/>
      <c r="C135" s="141" t="s">
        <v>664</v>
      </c>
      <c r="D135" s="142" t="s">
        <v>748</v>
      </c>
    </row>
    <row r="136" spans="1:4" x14ac:dyDescent="0.2">
      <c r="A136" s="308">
        <v>23</v>
      </c>
      <c r="B136" s="310" t="s">
        <v>666</v>
      </c>
      <c r="C136" s="141" t="s">
        <v>667</v>
      </c>
      <c r="D136" s="142" t="s">
        <v>748</v>
      </c>
    </row>
    <row r="137" spans="1:4" x14ac:dyDescent="0.2">
      <c r="A137" s="308"/>
      <c r="B137" s="310"/>
      <c r="C137" s="141" t="s">
        <v>668</v>
      </c>
      <c r="D137" s="142" t="s">
        <v>748</v>
      </c>
    </row>
    <row r="138" spans="1:4" x14ac:dyDescent="0.2">
      <c r="A138" s="308"/>
      <c r="B138" s="310"/>
      <c r="C138" s="141" t="s">
        <v>669</v>
      </c>
      <c r="D138" s="142" t="s">
        <v>748</v>
      </c>
    </row>
    <row r="139" spans="1:4" x14ac:dyDescent="0.2">
      <c r="A139" s="308"/>
      <c r="B139" s="310"/>
      <c r="C139" s="141" t="s">
        <v>670</v>
      </c>
      <c r="D139" s="142" t="s">
        <v>748</v>
      </c>
    </row>
    <row r="140" spans="1:4" x14ac:dyDescent="0.2">
      <c r="A140" s="308"/>
      <c r="B140" s="310"/>
      <c r="C140" s="141" t="s">
        <v>671</v>
      </c>
      <c r="D140" s="142" t="s">
        <v>748</v>
      </c>
    </row>
    <row r="141" spans="1:4" ht="14.1" customHeight="1" x14ac:dyDescent="0.2">
      <c r="A141" s="308"/>
      <c r="B141" s="310"/>
      <c r="C141" s="143" t="s">
        <v>672</v>
      </c>
      <c r="D141" s="142" t="s">
        <v>749</v>
      </c>
    </row>
    <row r="142" spans="1:4" x14ac:dyDescent="0.2">
      <c r="A142" s="308"/>
      <c r="B142" s="310"/>
      <c r="C142" s="141" t="s">
        <v>673</v>
      </c>
      <c r="D142" s="142" t="s">
        <v>749</v>
      </c>
    </row>
    <row r="143" spans="1:4" x14ac:dyDescent="0.2">
      <c r="A143" s="308"/>
      <c r="B143" s="310"/>
      <c r="C143" s="143" t="s">
        <v>674</v>
      </c>
      <c r="D143" s="142" t="s">
        <v>749</v>
      </c>
    </row>
    <row r="144" spans="1:4" x14ac:dyDescent="0.2">
      <c r="A144" s="308"/>
      <c r="B144" s="310"/>
      <c r="C144" s="141" t="s">
        <v>675</v>
      </c>
      <c r="D144" s="142" t="s">
        <v>749</v>
      </c>
    </row>
    <row r="145" spans="1:4" ht="30" customHeight="1" x14ac:dyDescent="0.2">
      <c r="A145" s="287" t="s">
        <v>1214</v>
      </c>
      <c r="B145" s="288"/>
      <c r="C145" s="288"/>
      <c r="D145" s="289"/>
    </row>
    <row r="146" spans="1:4" ht="14.1" customHeight="1" x14ac:dyDescent="0.2">
      <c r="A146" s="308">
        <v>24</v>
      </c>
      <c r="B146" s="309" t="s">
        <v>1215</v>
      </c>
      <c r="C146" s="141" t="s">
        <v>676</v>
      </c>
      <c r="D146" s="142" t="s">
        <v>748</v>
      </c>
    </row>
    <row r="147" spans="1:4" x14ac:dyDescent="0.2">
      <c r="A147" s="308"/>
      <c r="B147" s="309"/>
      <c r="C147" s="141" t="s">
        <v>678</v>
      </c>
      <c r="D147" s="142" t="s">
        <v>748</v>
      </c>
    </row>
    <row r="148" spans="1:4" x14ac:dyDescent="0.2">
      <c r="A148" s="308"/>
      <c r="B148" s="309"/>
      <c r="C148" s="141" t="s">
        <v>677</v>
      </c>
      <c r="D148" s="142" t="s">
        <v>748</v>
      </c>
    </row>
    <row r="149" spans="1:4" x14ac:dyDescent="0.2">
      <c r="A149" s="308"/>
      <c r="B149" s="309"/>
      <c r="C149" s="141" t="s">
        <v>679</v>
      </c>
      <c r="D149" s="142" t="s">
        <v>749</v>
      </c>
    </row>
    <row r="150" spans="1:4" x14ac:dyDescent="0.2">
      <c r="A150" s="308"/>
      <c r="B150" s="309"/>
      <c r="C150" s="141" t="s">
        <v>680</v>
      </c>
      <c r="D150" s="142" t="s">
        <v>749</v>
      </c>
    </row>
    <row r="151" spans="1:4" x14ac:dyDescent="0.2">
      <c r="A151" s="308"/>
      <c r="B151" s="309"/>
      <c r="C151" s="141" t="s">
        <v>681</v>
      </c>
      <c r="D151" s="142" t="s">
        <v>748</v>
      </c>
    </row>
    <row r="152" spans="1:4" x14ac:dyDescent="0.2">
      <c r="A152" s="308"/>
      <c r="B152" s="309"/>
      <c r="C152" s="141" t="s">
        <v>682</v>
      </c>
      <c r="D152" s="142" t="s">
        <v>748</v>
      </c>
    </row>
    <row r="153" spans="1:4" x14ac:dyDescent="0.2">
      <c r="A153" s="308"/>
      <c r="B153" s="309"/>
      <c r="C153" s="141" t="s">
        <v>683</v>
      </c>
      <c r="D153" s="142" t="s">
        <v>748</v>
      </c>
    </row>
    <row r="154" spans="1:4" ht="14.25" customHeight="1" x14ac:dyDescent="0.2">
      <c r="A154" s="308"/>
      <c r="B154" s="309"/>
      <c r="C154" s="141" t="s">
        <v>684</v>
      </c>
      <c r="D154" s="142" t="s">
        <v>749</v>
      </c>
    </row>
    <row r="155" spans="1:4" x14ac:dyDescent="0.2">
      <c r="A155" s="308"/>
      <c r="B155" s="309"/>
      <c r="C155" s="141" t="s">
        <v>685</v>
      </c>
      <c r="D155" s="142" t="s">
        <v>748</v>
      </c>
    </row>
    <row r="156" spans="1:4" x14ac:dyDescent="0.2">
      <c r="A156" s="308"/>
      <c r="B156" s="309"/>
      <c r="C156" s="141" t="s">
        <v>686</v>
      </c>
      <c r="D156" s="142" t="s">
        <v>749</v>
      </c>
    </row>
    <row r="157" spans="1:4" x14ac:dyDescent="0.2">
      <c r="A157" s="308"/>
      <c r="B157" s="309"/>
      <c r="C157" s="141" t="s">
        <v>687</v>
      </c>
      <c r="D157" s="142" t="s">
        <v>749</v>
      </c>
    </row>
    <row r="158" spans="1:4" x14ac:dyDescent="0.2">
      <c r="A158" s="308">
        <v>25</v>
      </c>
      <c r="B158" s="310" t="s">
        <v>688</v>
      </c>
      <c r="C158" s="141" t="s">
        <v>689</v>
      </c>
      <c r="D158" s="142" t="s">
        <v>748</v>
      </c>
    </row>
    <row r="159" spans="1:4" x14ac:dyDescent="0.2">
      <c r="A159" s="308"/>
      <c r="B159" s="310"/>
      <c r="C159" s="141" t="s">
        <v>690</v>
      </c>
      <c r="D159" s="142" t="s">
        <v>749</v>
      </c>
    </row>
    <row r="160" spans="1:4" x14ac:dyDescent="0.2">
      <c r="A160" s="308"/>
      <c r="B160" s="310"/>
      <c r="C160" s="141" t="s">
        <v>691</v>
      </c>
      <c r="D160" s="142" t="s">
        <v>748</v>
      </c>
    </row>
    <row r="161" spans="1:4" x14ac:dyDescent="0.2">
      <c r="A161" s="308"/>
      <c r="B161" s="310"/>
      <c r="C161" s="141" t="s">
        <v>1159</v>
      </c>
      <c r="D161" s="142" t="s">
        <v>748</v>
      </c>
    </row>
    <row r="162" spans="1:4" x14ac:dyDescent="0.2">
      <c r="A162" s="308"/>
      <c r="B162" s="310"/>
      <c r="C162" s="141" t="s">
        <v>1160</v>
      </c>
      <c r="D162" s="142" t="s">
        <v>748</v>
      </c>
    </row>
    <row r="163" spans="1:4" x14ac:dyDescent="0.2">
      <c r="A163" s="308"/>
      <c r="B163" s="310"/>
      <c r="C163" s="141" t="s">
        <v>1161</v>
      </c>
      <c r="D163" s="142" t="s">
        <v>748</v>
      </c>
    </row>
    <row r="164" spans="1:4" x14ac:dyDescent="0.2">
      <c r="A164" s="318" t="s">
        <v>98</v>
      </c>
      <c r="B164" s="319" t="s">
        <v>692</v>
      </c>
      <c r="C164" s="141" t="s">
        <v>1162</v>
      </c>
      <c r="D164" s="142" t="s">
        <v>749</v>
      </c>
    </row>
    <row r="165" spans="1:4" ht="14.45" customHeight="1" x14ac:dyDescent="0.2">
      <c r="A165" s="318"/>
      <c r="B165" s="319"/>
      <c r="C165" s="141" t="s">
        <v>693</v>
      </c>
      <c r="D165" s="142" t="s">
        <v>749</v>
      </c>
    </row>
    <row r="166" spans="1:4" ht="14.45" customHeight="1" x14ac:dyDescent="0.2">
      <c r="A166" s="318"/>
      <c r="B166" s="319"/>
      <c r="C166" s="141" t="s">
        <v>694</v>
      </c>
      <c r="D166" s="142" t="s">
        <v>749</v>
      </c>
    </row>
    <row r="167" spans="1:4" x14ac:dyDescent="0.2">
      <c r="A167" s="318"/>
      <c r="B167" s="319"/>
      <c r="C167" s="141" t="s">
        <v>695</v>
      </c>
      <c r="D167" s="142" t="s">
        <v>749</v>
      </c>
    </row>
    <row r="168" spans="1:4" ht="14.45" customHeight="1" x14ac:dyDescent="0.2">
      <c r="A168" s="318"/>
      <c r="B168" s="319"/>
      <c r="C168" s="141" t="s">
        <v>696</v>
      </c>
      <c r="D168" s="142" t="s">
        <v>748</v>
      </c>
    </row>
    <row r="169" spans="1:4" x14ac:dyDescent="0.2">
      <c r="A169" s="308">
        <v>27</v>
      </c>
      <c r="B169" s="310" t="s">
        <v>697</v>
      </c>
      <c r="C169" s="141" t="s">
        <v>698</v>
      </c>
      <c r="D169" s="142" t="s">
        <v>748</v>
      </c>
    </row>
    <row r="170" spans="1:4" x14ac:dyDescent="0.2">
      <c r="A170" s="308"/>
      <c r="B170" s="310"/>
      <c r="C170" s="143" t="s">
        <v>699</v>
      </c>
      <c r="D170" s="142" t="s">
        <v>748</v>
      </c>
    </row>
    <row r="171" spans="1:4" x14ac:dyDescent="0.2">
      <c r="A171" s="308">
        <v>28</v>
      </c>
      <c r="B171" s="310" t="s">
        <v>700</v>
      </c>
      <c r="C171" s="141" t="s">
        <v>701</v>
      </c>
      <c r="D171" s="142" t="s">
        <v>748</v>
      </c>
    </row>
    <row r="172" spans="1:4" x14ac:dyDescent="0.2">
      <c r="A172" s="308"/>
      <c r="B172" s="310"/>
      <c r="C172" s="141" t="s">
        <v>702</v>
      </c>
      <c r="D172" s="142" t="s">
        <v>748</v>
      </c>
    </row>
    <row r="173" spans="1:4" x14ac:dyDescent="0.2">
      <c r="A173" s="308"/>
      <c r="B173" s="310"/>
      <c r="C173" s="141" t="s">
        <v>703</v>
      </c>
      <c r="D173" s="142" t="s">
        <v>748</v>
      </c>
    </row>
    <row r="174" spans="1:4" x14ac:dyDescent="0.2">
      <c r="A174" s="308"/>
      <c r="B174" s="310"/>
      <c r="C174" s="141" t="s">
        <v>704</v>
      </c>
      <c r="D174" s="142" t="s">
        <v>748</v>
      </c>
    </row>
    <row r="175" spans="1:4" x14ac:dyDescent="0.2">
      <c r="A175" s="308"/>
      <c r="B175" s="310"/>
      <c r="C175" s="141" t="s">
        <v>705</v>
      </c>
      <c r="D175" s="142" t="s">
        <v>748</v>
      </c>
    </row>
    <row r="176" spans="1:4" x14ac:dyDescent="0.2">
      <c r="A176" s="308">
        <v>29</v>
      </c>
      <c r="B176" s="310" t="s">
        <v>706</v>
      </c>
      <c r="C176" s="141" t="s">
        <v>708</v>
      </c>
      <c r="D176" s="142" t="s">
        <v>748</v>
      </c>
    </row>
    <row r="177" spans="1:4" x14ac:dyDescent="0.2">
      <c r="A177" s="308"/>
      <c r="B177" s="310"/>
      <c r="C177" s="141" t="s">
        <v>707</v>
      </c>
      <c r="D177" s="142" t="s">
        <v>749</v>
      </c>
    </row>
    <row r="178" spans="1:4" x14ac:dyDescent="0.2">
      <c r="A178" s="308"/>
      <c r="B178" s="310"/>
      <c r="C178" s="143" t="s">
        <v>709</v>
      </c>
      <c r="D178" s="142" t="s">
        <v>748</v>
      </c>
    </row>
    <row r="179" spans="1:4" x14ac:dyDescent="0.2">
      <c r="A179" s="308"/>
      <c r="B179" s="310"/>
      <c r="C179" s="141" t="s">
        <v>710</v>
      </c>
      <c r="D179" s="142" t="s">
        <v>748</v>
      </c>
    </row>
    <row r="180" spans="1:4" x14ac:dyDescent="0.2">
      <c r="A180" s="308"/>
      <c r="B180" s="310"/>
      <c r="C180" s="141" t="s">
        <v>711</v>
      </c>
      <c r="D180" s="142" t="s">
        <v>748</v>
      </c>
    </row>
    <row r="181" spans="1:4" x14ac:dyDescent="0.2">
      <c r="A181" s="308">
        <v>30</v>
      </c>
      <c r="B181" s="310" t="s">
        <v>712</v>
      </c>
      <c r="C181" s="141" t="s">
        <v>713</v>
      </c>
      <c r="D181" s="142" t="s">
        <v>748</v>
      </c>
    </row>
    <row r="182" spans="1:4" x14ac:dyDescent="0.2">
      <c r="A182" s="308"/>
      <c r="B182" s="310"/>
      <c r="C182" s="141" t="s">
        <v>714</v>
      </c>
      <c r="D182" s="142" t="s">
        <v>748</v>
      </c>
    </row>
    <row r="183" spans="1:4" x14ac:dyDescent="0.2">
      <c r="A183" s="308"/>
      <c r="B183" s="310"/>
      <c r="C183" s="141" t="s">
        <v>715</v>
      </c>
      <c r="D183" s="142" t="s">
        <v>749</v>
      </c>
    </row>
    <row r="184" spans="1:4" x14ac:dyDescent="0.2">
      <c r="A184" s="308"/>
      <c r="B184" s="310"/>
      <c r="C184" s="141" t="s">
        <v>1163</v>
      </c>
      <c r="D184" s="142" t="s">
        <v>748</v>
      </c>
    </row>
    <row r="185" spans="1:4" ht="30" customHeight="1" x14ac:dyDescent="0.2">
      <c r="A185" s="287" t="s">
        <v>716</v>
      </c>
      <c r="B185" s="288"/>
      <c r="C185" s="288"/>
      <c r="D185" s="289"/>
    </row>
    <row r="186" spans="1:4" x14ac:dyDescent="0.2">
      <c r="A186" s="308">
        <v>31</v>
      </c>
      <c r="B186" s="309" t="s">
        <v>717</v>
      </c>
      <c r="C186" s="141" t="s">
        <v>718</v>
      </c>
      <c r="D186" s="142" t="s">
        <v>748</v>
      </c>
    </row>
    <row r="187" spans="1:4" x14ac:dyDescent="0.2">
      <c r="A187" s="308"/>
      <c r="B187" s="309"/>
      <c r="C187" s="141" t="s">
        <v>719</v>
      </c>
      <c r="D187" s="142" t="s">
        <v>748</v>
      </c>
    </row>
    <row r="188" spans="1:4" x14ac:dyDescent="0.2">
      <c r="A188" s="308"/>
      <c r="B188" s="309"/>
      <c r="C188" s="141" t="s">
        <v>720</v>
      </c>
      <c r="D188" s="142" t="s">
        <v>748</v>
      </c>
    </row>
    <row r="189" spans="1:4" x14ac:dyDescent="0.2">
      <c r="A189" s="308"/>
      <c r="B189" s="309"/>
      <c r="C189" s="141" t="s">
        <v>721</v>
      </c>
      <c r="D189" s="142" t="s">
        <v>748</v>
      </c>
    </row>
    <row r="190" spans="1:4" x14ac:dyDescent="0.2">
      <c r="A190" s="308"/>
      <c r="B190" s="309"/>
      <c r="C190" s="141" t="s">
        <v>722</v>
      </c>
      <c r="D190" s="142" t="s">
        <v>749</v>
      </c>
    </row>
    <row r="191" spans="1:4" x14ac:dyDescent="0.2">
      <c r="A191" s="308"/>
      <c r="B191" s="309"/>
      <c r="C191" s="141" t="s">
        <v>723</v>
      </c>
      <c r="D191" s="142" t="s">
        <v>748</v>
      </c>
    </row>
    <row r="192" spans="1:4" x14ac:dyDescent="0.2">
      <c r="A192" s="308"/>
      <c r="B192" s="309"/>
      <c r="C192" s="141" t="s">
        <v>724</v>
      </c>
      <c r="D192" s="142" t="s">
        <v>748</v>
      </c>
    </row>
    <row r="193" spans="1:4" x14ac:dyDescent="0.2">
      <c r="A193" s="308"/>
      <c r="B193" s="309"/>
      <c r="C193" s="141" t="s">
        <v>725</v>
      </c>
      <c r="D193" s="142" t="s">
        <v>748</v>
      </c>
    </row>
    <row r="194" spans="1:4" x14ac:dyDescent="0.2">
      <c r="A194" s="308">
        <v>32</v>
      </c>
      <c r="B194" s="310" t="s">
        <v>726</v>
      </c>
      <c r="C194" s="141" t="s">
        <v>727</v>
      </c>
      <c r="D194" s="142" t="s">
        <v>748</v>
      </c>
    </row>
    <row r="195" spans="1:4" x14ac:dyDescent="0.2">
      <c r="A195" s="308"/>
      <c r="B195" s="310"/>
      <c r="C195" s="141" t="s">
        <v>728</v>
      </c>
      <c r="D195" s="142" t="s">
        <v>751</v>
      </c>
    </row>
    <row r="196" spans="1:4" ht="15.75" customHeight="1" x14ac:dyDescent="0.2">
      <c r="A196" s="146">
        <v>33</v>
      </c>
      <c r="B196" s="147" t="s">
        <v>729</v>
      </c>
      <c r="C196" s="141" t="s">
        <v>730</v>
      </c>
      <c r="D196" s="142" t="s">
        <v>749</v>
      </c>
    </row>
    <row r="197" spans="1:4" x14ac:dyDescent="0.2">
      <c r="A197" s="308">
        <v>34</v>
      </c>
      <c r="B197" s="309" t="s">
        <v>731</v>
      </c>
      <c r="C197" s="143" t="s">
        <v>732</v>
      </c>
      <c r="D197" s="142" t="s">
        <v>750</v>
      </c>
    </row>
    <row r="198" spans="1:4" x14ac:dyDescent="0.2">
      <c r="A198" s="308"/>
      <c r="B198" s="309"/>
      <c r="C198" s="141" t="s">
        <v>733</v>
      </c>
      <c r="D198" s="142" t="s">
        <v>750</v>
      </c>
    </row>
    <row r="199" spans="1:4" x14ac:dyDescent="0.2">
      <c r="A199" s="308"/>
      <c r="B199" s="309"/>
      <c r="C199" s="141" t="s">
        <v>734</v>
      </c>
      <c r="D199" s="142" t="s">
        <v>750</v>
      </c>
    </row>
    <row r="200" spans="1:4" x14ac:dyDescent="0.2">
      <c r="A200" s="308"/>
      <c r="B200" s="309"/>
      <c r="C200" s="141" t="s">
        <v>735</v>
      </c>
      <c r="D200" s="145" t="s">
        <v>749</v>
      </c>
    </row>
    <row r="201" spans="1:4" x14ac:dyDescent="0.2">
      <c r="A201" s="308">
        <v>35</v>
      </c>
      <c r="B201" s="310" t="s">
        <v>736</v>
      </c>
      <c r="C201" s="141" t="s">
        <v>737</v>
      </c>
      <c r="D201" s="142" t="s">
        <v>750</v>
      </c>
    </row>
    <row r="202" spans="1:4" x14ac:dyDescent="0.2">
      <c r="A202" s="308"/>
      <c r="B202" s="310"/>
      <c r="C202" s="141" t="s">
        <v>738</v>
      </c>
      <c r="D202" s="142" t="s">
        <v>750</v>
      </c>
    </row>
    <row r="203" spans="1:4" x14ac:dyDescent="0.2">
      <c r="A203" s="308"/>
      <c r="B203" s="310"/>
      <c r="C203" s="141" t="s">
        <v>739</v>
      </c>
      <c r="D203" s="142" t="s">
        <v>750</v>
      </c>
    </row>
    <row r="204" spans="1:4" x14ac:dyDescent="0.2">
      <c r="A204" s="308"/>
      <c r="B204" s="310"/>
      <c r="C204" s="141" t="s">
        <v>740</v>
      </c>
      <c r="D204" s="142" t="s">
        <v>750</v>
      </c>
    </row>
    <row r="205" spans="1:4" x14ac:dyDescent="0.2">
      <c r="A205" s="308">
        <v>36</v>
      </c>
      <c r="B205" s="310" t="s">
        <v>741</v>
      </c>
      <c r="C205" s="143" t="s">
        <v>742</v>
      </c>
      <c r="D205" s="142" t="s">
        <v>748</v>
      </c>
    </row>
    <row r="206" spans="1:4" x14ac:dyDescent="0.2">
      <c r="A206" s="308"/>
      <c r="B206" s="310"/>
      <c r="C206" s="143" t="s">
        <v>743</v>
      </c>
      <c r="D206" s="142" t="s">
        <v>748</v>
      </c>
    </row>
    <row r="207" spans="1:4" x14ac:dyDescent="0.2">
      <c r="A207" s="308"/>
      <c r="B207" s="310"/>
      <c r="C207" s="141" t="s">
        <v>744</v>
      </c>
      <c r="D207" s="142" t="s">
        <v>748</v>
      </c>
    </row>
    <row r="208" spans="1:4" x14ac:dyDescent="0.2">
      <c r="A208" s="308"/>
      <c r="B208" s="310"/>
      <c r="C208" s="141" t="s">
        <v>745</v>
      </c>
      <c r="D208" s="142" t="s">
        <v>748</v>
      </c>
    </row>
    <row r="209" spans="1:4" x14ac:dyDescent="0.2">
      <c r="A209" s="308"/>
      <c r="B209" s="310"/>
      <c r="C209" s="141" t="s">
        <v>746</v>
      </c>
      <c r="D209" s="142" t="s">
        <v>748</v>
      </c>
    </row>
    <row r="210" spans="1:4" x14ac:dyDescent="0.2">
      <c r="A210" s="308"/>
      <c r="B210" s="310"/>
      <c r="C210" s="141" t="s">
        <v>1164</v>
      </c>
      <c r="D210" s="142" t="s">
        <v>748</v>
      </c>
    </row>
    <row r="211" spans="1:4" ht="15" thickBot="1" x14ac:dyDescent="0.25">
      <c r="A211" s="320"/>
      <c r="B211" s="321"/>
      <c r="C211" s="148" t="s">
        <v>747</v>
      </c>
      <c r="D211" s="149" t="s">
        <v>748</v>
      </c>
    </row>
    <row r="212" spans="1:4" ht="48.75" customHeight="1" x14ac:dyDescent="0.2">
      <c r="A212" s="314" t="s">
        <v>1165</v>
      </c>
      <c r="B212" s="315"/>
      <c r="C212" s="315"/>
      <c r="D212" s="316"/>
    </row>
    <row r="213" spans="1:4" x14ac:dyDescent="0.2">
      <c r="A213" s="150" t="s">
        <v>208</v>
      </c>
      <c r="B213" s="322" t="s">
        <v>369</v>
      </c>
      <c r="C213" s="151" t="s">
        <v>370</v>
      </c>
      <c r="D213" s="152" t="s">
        <v>749</v>
      </c>
    </row>
    <row r="214" spans="1:4" x14ac:dyDescent="0.2">
      <c r="A214" s="146" t="s">
        <v>185</v>
      </c>
      <c r="B214" s="323"/>
      <c r="C214" s="144" t="s">
        <v>371</v>
      </c>
      <c r="D214" s="153" t="s">
        <v>749</v>
      </c>
    </row>
    <row r="215" spans="1:4" x14ac:dyDescent="0.2">
      <c r="A215" s="146">
        <v>2</v>
      </c>
      <c r="B215" s="323" t="s">
        <v>372</v>
      </c>
      <c r="C215" s="144" t="s">
        <v>373</v>
      </c>
      <c r="D215" s="153" t="s">
        <v>748</v>
      </c>
    </row>
    <row r="216" spans="1:4" x14ac:dyDescent="0.2">
      <c r="A216" s="146">
        <v>3</v>
      </c>
      <c r="B216" s="323"/>
      <c r="C216" s="144" t="s">
        <v>374</v>
      </c>
      <c r="D216" s="153" t="s">
        <v>748</v>
      </c>
    </row>
    <row r="217" spans="1:4" x14ac:dyDescent="0.2">
      <c r="A217" s="146" t="s">
        <v>131</v>
      </c>
      <c r="B217" s="323" t="s">
        <v>375</v>
      </c>
      <c r="C217" s="144" t="s">
        <v>376</v>
      </c>
      <c r="D217" s="153" t="s">
        <v>748</v>
      </c>
    </row>
    <row r="218" spans="1:4" x14ac:dyDescent="0.2">
      <c r="A218" s="146" t="s">
        <v>198</v>
      </c>
      <c r="B218" s="323"/>
      <c r="C218" s="144" t="s">
        <v>377</v>
      </c>
      <c r="D218" s="153" t="s">
        <v>748</v>
      </c>
    </row>
    <row r="219" spans="1:4" x14ac:dyDescent="0.2">
      <c r="A219" s="146" t="s">
        <v>134</v>
      </c>
      <c r="B219" s="323" t="s">
        <v>378</v>
      </c>
      <c r="C219" s="144" t="s">
        <v>379</v>
      </c>
      <c r="D219" s="153" t="s">
        <v>748</v>
      </c>
    </row>
    <row r="220" spans="1:4" x14ac:dyDescent="0.2">
      <c r="A220" s="146" t="s">
        <v>135</v>
      </c>
      <c r="B220" s="323"/>
      <c r="C220" s="144" t="s">
        <v>380</v>
      </c>
      <c r="D220" s="153" t="s">
        <v>748</v>
      </c>
    </row>
    <row r="221" spans="1:4" x14ac:dyDescent="0.2">
      <c r="A221" s="146" t="s">
        <v>212</v>
      </c>
      <c r="B221" s="323" t="s">
        <v>381</v>
      </c>
      <c r="C221" s="144" t="s">
        <v>382</v>
      </c>
      <c r="D221" s="153" t="s">
        <v>749</v>
      </c>
    </row>
    <row r="222" spans="1:4" x14ac:dyDescent="0.2">
      <c r="A222" s="146" t="s">
        <v>267</v>
      </c>
      <c r="B222" s="323"/>
      <c r="C222" s="144" t="s">
        <v>383</v>
      </c>
      <c r="D222" s="153" t="s">
        <v>749</v>
      </c>
    </row>
    <row r="223" spans="1:4" x14ac:dyDescent="0.2">
      <c r="A223" s="146">
        <v>7</v>
      </c>
      <c r="B223" s="154" t="s">
        <v>384</v>
      </c>
      <c r="C223" s="144" t="s">
        <v>385</v>
      </c>
      <c r="D223" s="153" t="s">
        <v>748</v>
      </c>
    </row>
    <row r="224" spans="1:4" x14ac:dyDescent="0.2">
      <c r="A224" s="146" t="s">
        <v>235</v>
      </c>
      <c r="B224" s="323" t="s">
        <v>386</v>
      </c>
      <c r="C224" s="144" t="s">
        <v>387</v>
      </c>
      <c r="D224" s="153" t="s">
        <v>748</v>
      </c>
    </row>
    <row r="225" spans="1:4" x14ac:dyDescent="0.2">
      <c r="A225" s="146" t="s">
        <v>287</v>
      </c>
      <c r="B225" s="323"/>
      <c r="C225" s="144" t="s">
        <v>388</v>
      </c>
      <c r="D225" s="153" t="s">
        <v>748</v>
      </c>
    </row>
    <row r="226" spans="1:4" x14ac:dyDescent="0.2">
      <c r="A226" s="146" t="s">
        <v>288</v>
      </c>
      <c r="B226" s="323"/>
      <c r="C226" s="144" t="s">
        <v>389</v>
      </c>
      <c r="D226" s="153" t="s">
        <v>748</v>
      </c>
    </row>
    <row r="227" spans="1:4" x14ac:dyDescent="0.2">
      <c r="A227" s="146">
        <v>10</v>
      </c>
      <c r="B227" s="154" t="s">
        <v>390</v>
      </c>
      <c r="C227" s="144" t="s">
        <v>391</v>
      </c>
      <c r="D227" s="153" t="s">
        <v>750</v>
      </c>
    </row>
    <row r="228" spans="1:4" x14ac:dyDescent="0.2">
      <c r="A228" s="146" t="s">
        <v>200</v>
      </c>
      <c r="B228" s="154" t="s">
        <v>392</v>
      </c>
      <c r="C228" s="144" t="s">
        <v>393</v>
      </c>
      <c r="D228" s="153" t="s">
        <v>749</v>
      </c>
    </row>
    <row r="229" spans="1:4" x14ac:dyDescent="0.2">
      <c r="A229" s="146" t="s">
        <v>136</v>
      </c>
      <c r="B229" s="323" t="s">
        <v>394</v>
      </c>
      <c r="C229" s="144" t="s">
        <v>395</v>
      </c>
      <c r="D229" s="153" t="s">
        <v>749</v>
      </c>
    </row>
    <row r="230" spans="1:4" x14ac:dyDescent="0.2">
      <c r="A230" s="146" t="s">
        <v>137</v>
      </c>
      <c r="B230" s="323"/>
      <c r="C230" s="144" t="s">
        <v>396</v>
      </c>
      <c r="D230" s="153" t="s">
        <v>749</v>
      </c>
    </row>
    <row r="231" spans="1:4" x14ac:dyDescent="0.2">
      <c r="A231" s="146" t="s">
        <v>146</v>
      </c>
      <c r="B231" s="323"/>
      <c r="C231" s="144" t="s">
        <v>397</v>
      </c>
      <c r="D231" s="153" t="s">
        <v>749</v>
      </c>
    </row>
    <row r="232" spans="1:4" x14ac:dyDescent="0.2">
      <c r="A232" s="146" t="s">
        <v>138</v>
      </c>
      <c r="B232" s="323"/>
      <c r="C232" s="144" t="s">
        <v>398</v>
      </c>
      <c r="D232" s="153" t="s">
        <v>748</v>
      </c>
    </row>
    <row r="233" spans="1:4" x14ac:dyDescent="0.2">
      <c r="A233" s="146">
        <v>13</v>
      </c>
      <c r="B233" s="154" t="s">
        <v>399</v>
      </c>
      <c r="C233" s="144" t="s">
        <v>400</v>
      </c>
      <c r="D233" s="153" t="s">
        <v>748</v>
      </c>
    </row>
    <row r="234" spans="1:4" x14ac:dyDescent="0.2">
      <c r="A234" s="146">
        <v>14</v>
      </c>
      <c r="B234" s="154" t="s">
        <v>401</v>
      </c>
      <c r="C234" s="144" t="s">
        <v>402</v>
      </c>
      <c r="D234" s="153" t="s">
        <v>748</v>
      </c>
    </row>
    <row r="235" spans="1:4" x14ac:dyDescent="0.2">
      <c r="A235" s="146" t="s">
        <v>214</v>
      </c>
      <c r="B235" s="323" t="s">
        <v>403</v>
      </c>
      <c r="C235" s="144" t="s">
        <v>404</v>
      </c>
      <c r="D235" s="153" t="s">
        <v>748</v>
      </c>
    </row>
    <row r="236" spans="1:4" x14ac:dyDescent="0.2">
      <c r="A236" s="146" t="s">
        <v>153</v>
      </c>
      <c r="B236" s="323"/>
      <c r="C236" s="144" t="s">
        <v>405</v>
      </c>
      <c r="D236" s="153" t="s">
        <v>748</v>
      </c>
    </row>
    <row r="237" spans="1:4" x14ac:dyDescent="0.2">
      <c r="A237" s="146" t="s">
        <v>215</v>
      </c>
      <c r="B237" s="323"/>
      <c r="C237" s="144" t="s">
        <v>406</v>
      </c>
      <c r="D237" s="153" t="s">
        <v>748</v>
      </c>
    </row>
    <row r="238" spans="1:4" x14ac:dyDescent="0.2">
      <c r="A238" s="146" t="s">
        <v>228</v>
      </c>
      <c r="B238" s="323"/>
      <c r="C238" s="144" t="s">
        <v>407</v>
      </c>
      <c r="D238" s="153" t="s">
        <v>748</v>
      </c>
    </row>
    <row r="239" spans="1:4" x14ac:dyDescent="0.2">
      <c r="A239" s="146" t="s">
        <v>229</v>
      </c>
      <c r="B239" s="323"/>
      <c r="C239" s="144" t="s">
        <v>408</v>
      </c>
      <c r="D239" s="153" t="s">
        <v>748</v>
      </c>
    </row>
    <row r="240" spans="1:4" x14ac:dyDescent="0.2">
      <c r="A240" s="146" t="s">
        <v>230</v>
      </c>
      <c r="B240" s="323"/>
      <c r="C240" s="144" t="s">
        <v>409</v>
      </c>
      <c r="D240" s="153" t="s">
        <v>748</v>
      </c>
    </row>
    <row r="241" spans="1:4" x14ac:dyDescent="0.2">
      <c r="A241" s="146" t="s">
        <v>289</v>
      </c>
      <c r="B241" s="323"/>
      <c r="C241" s="144" t="s">
        <v>410</v>
      </c>
      <c r="D241" s="153" t="s">
        <v>748</v>
      </c>
    </row>
    <row r="242" spans="1:4" x14ac:dyDescent="0.2">
      <c r="A242" s="146" t="s">
        <v>290</v>
      </c>
      <c r="B242" s="323"/>
      <c r="C242" s="144" t="s">
        <v>411</v>
      </c>
      <c r="D242" s="153" t="s">
        <v>748</v>
      </c>
    </row>
    <row r="243" spans="1:4" x14ac:dyDescent="0.2">
      <c r="A243" s="146" t="s">
        <v>177</v>
      </c>
      <c r="B243" s="323" t="s">
        <v>412</v>
      </c>
      <c r="C243" s="144" t="s">
        <v>413</v>
      </c>
      <c r="D243" s="153" t="s">
        <v>748</v>
      </c>
    </row>
    <row r="244" spans="1:4" x14ac:dyDescent="0.2">
      <c r="A244" s="146" t="s">
        <v>236</v>
      </c>
      <c r="B244" s="323"/>
      <c r="C244" s="144" t="s">
        <v>414</v>
      </c>
      <c r="D244" s="153" t="s">
        <v>748</v>
      </c>
    </row>
    <row r="245" spans="1:4" x14ac:dyDescent="0.2">
      <c r="A245" s="146">
        <v>19</v>
      </c>
      <c r="B245" s="154" t="s">
        <v>415</v>
      </c>
      <c r="C245" s="144" t="s">
        <v>416</v>
      </c>
      <c r="D245" s="153" t="s">
        <v>748</v>
      </c>
    </row>
    <row r="246" spans="1:4" x14ac:dyDescent="0.2">
      <c r="A246" s="146" t="s">
        <v>158</v>
      </c>
      <c r="B246" s="239" t="s">
        <v>1181</v>
      </c>
      <c r="C246" s="144" t="s">
        <v>1185</v>
      </c>
      <c r="D246" s="153" t="s">
        <v>748</v>
      </c>
    </row>
    <row r="247" spans="1:4" x14ac:dyDescent="0.2">
      <c r="A247" s="146" t="s">
        <v>237</v>
      </c>
      <c r="B247" s="154" t="s">
        <v>1182</v>
      </c>
      <c r="C247" s="144" t="s">
        <v>1184</v>
      </c>
      <c r="D247" s="153" t="s">
        <v>748</v>
      </c>
    </row>
    <row r="248" spans="1:4" x14ac:dyDescent="0.2">
      <c r="A248" s="146" t="s">
        <v>291</v>
      </c>
      <c r="B248" s="323" t="s">
        <v>1192</v>
      </c>
      <c r="C248" s="144" t="s">
        <v>1186</v>
      </c>
      <c r="D248" s="153" t="s">
        <v>748</v>
      </c>
    </row>
    <row r="249" spans="1:4" x14ac:dyDescent="0.2">
      <c r="A249" s="146" t="s">
        <v>154</v>
      </c>
      <c r="B249" s="323"/>
      <c r="C249" s="144" t="s">
        <v>1191</v>
      </c>
      <c r="D249" s="153" t="s">
        <v>748</v>
      </c>
    </row>
    <row r="250" spans="1:4" x14ac:dyDescent="0.2">
      <c r="A250" s="146" t="s">
        <v>155</v>
      </c>
      <c r="B250" s="323"/>
      <c r="C250" s="144" t="s">
        <v>1187</v>
      </c>
      <c r="D250" s="153" t="s">
        <v>748</v>
      </c>
    </row>
    <row r="251" spans="1:4" x14ac:dyDescent="0.2">
      <c r="A251" s="146" t="s">
        <v>156</v>
      </c>
      <c r="B251" s="323"/>
      <c r="C251" s="144" t="s">
        <v>1188</v>
      </c>
      <c r="D251" s="153" t="s">
        <v>748</v>
      </c>
    </row>
    <row r="252" spans="1:4" x14ac:dyDescent="0.2">
      <c r="A252" s="146" t="s">
        <v>157</v>
      </c>
      <c r="B252" s="323"/>
      <c r="C252" s="144" t="s">
        <v>1190</v>
      </c>
      <c r="D252" s="153" t="s">
        <v>748</v>
      </c>
    </row>
    <row r="253" spans="1:4" x14ac:dyDescent="0.2">
      <c r="A253" s="146" t="s">
        <v>159</v>
      </c>
      <c r="B253" s="154" t="s">
        <v>1183</v>
      </c>
      <c r="C253" s="144" t="s">
        <v>1189</v>
      </c>
      <c r="D253" s="153" t="s">
        <v>748</v>
      </c>
    </row>
    <row r="254" spans="1:4" x14ac:dyDescent="0.2">
      <c r="A254" s="146" t="s">
        <v>238</v>
      </c>
      <c r="B254" s="323" t="s">
        <v>1181</v>
      </c>
      <c r="C254" s="144" t="s">
        <v>1193</v>
      </c>
      <c r="D254" s="153" t="s">
        <v>748</v>
      </c>
    </row>
    <row r="255" spans="1:4" x14ac:dyDescent="0.2">
      <c r="A255" s="146" t="s">
        <v>292</v>
      </c>
      <c r="B255" s="323"/>
      <c r="C255" s="144" t="s">
        <v>1194</v>
      </c>
      <c r="D255" s="153" t="s">
        <v>748</v>
      </c>
    </row>
    <row r="256" spans="1:4" x14ac:dyDescent="0.2">
      <c r="A256" s="146" t="s">
        <v>293</v>
      </c>
      <c r="B256" s="323"/>
      <c r="C256" s="144" t="s">
        <v>1195</v>
      </c>
      <c r="D256" s="153" t="s">
        <v>748</v>
      </c>
    </row>
    <row r="257" spans="1:4" x14ac:dyDescent="0.2">
      <c r="A257" s="146" t="s">
        <v>150</v>
      </c>
      <c r="B257" s="230" t="s">
        <v>417</v>
      </c>
      <c r="C257" s="144" t="s">
        <v>418</v>
      </c>
      <c r="D257" s="153" t="s">
        <v>748</v>
      </c>
    </row>
    <row r="258" spans="1:4" x14ac:dyDescent="0.2">
      <c r="A258" s="146" t="s">
        <v>166</v>
      </c>
      <c r="B258" s="154" t="s">
        <v>419</v>
      </c>
      <c r="C258" s="144" t="s">
        <v>420</v>
      </c>
      <c r="D258" s="153" t="s">
        <v>748</v>
      </c>
    </row>
    <row r="259" spans="1:4" x14ac:dyDescent="0.2">
      <c r="A259" s="146" t="s">
        <v>294</v>
      </c>
      <c r="B259" s="323" t="s">
        <v>421</v>
      </c>
      <c r="C259" s="144" t="s">
        <v>422</v>
      </c>
      <c r="D259" s="153" t="s">
        <v>748</v>
      </c>
    </row>
    <row r="260" spans="1:4" x14ac:dyDescent="0.2">
      <c r="A260" s="146" t="s">
        <v>295</v>
      </c>
      <c r="B260" s="323"/>
      <c r="C260" s="144" t="s">
        <v>423</v>
      </c>
      <c r="D260" s="153" t="s">
        <v>748</v>
      </c>
    </row>
    <row r="261" spans="1:4" x14ac:dyDescent="0.2">
      <c r="A261" s="146" t="s">
        <v>296</v>
      </c>
      <c r="B261" s="323"/>
      <c r="C261" s="144" t="s">
        <v>424</v>
      </c>
      <c r="D261" s="153" t="s">
        <v>748</v>
      </c>
    </row>
    <row r="262" spans="1:4" x14ac:dyDescent="0.2">
      <c r="A262" s="146" t="s">
        <v>297</v>
      </c>
      <c r="B262" s="323"/>
      <c r="C262" s="144" t="s">
        <v>425</v>
      </c>
      <c r="D262" s="153" t="s">
        <v>748</v>
      </c>
    </row>
    <row r="263" spans="1:4" x14ac:dyDescent="0.2">
      <c r="A263" s="146" t="s">
        <v>298</v>
      </c>
      <c r="B263" s="323" t="s">
        <v>426</v>
      </c>
      <c r="C263" s="144" t="s">
        <v>427</v>
      </c>
      <c r="D263" s="153" t="s">
        <v>748</v>
      </c>
    </row>
    <row r="264" spans="1:4" x14ac:dyDescent="0.2">
      <c r="A264" s="146" t="s">
        <v>299</v>
      </c>
      <c r="B264" s="323"/>
      <c r="C264" s="144" t="s">
        <v>428</v>
      </c>
      <c r="D264" s="153" t="s">
        <v>748</v>
      </c>
    </row>
    <row r="265" spans="1:4" x14ac:dyDescent="0.2">
      <c r="A265" s="146" t="s">
        <v>300</v>
      </c>
      <c r="B265" s="323"/>
      <c r="C265" s="144" t="s">
        <v>429</v>
      </c>
      <c r="D265" s="153" t="s">
        <v>748</v>
      </c>
    </row>
    <row r="266" spans="1:4" x14ac:dyDescent="0.2">
      <c r="A266" s="146" t="s">
        <v>301</v>
      </c>
      <c r="B266" s="323"/>
      <c r="C266" s="144" t="s">
        <v>430</v>
      </c>
      <c r="D266" s="153" t="s">
        <v>748</v>
      </c>
    </row>
    <row r="267" spans="1:4" x14ac:dyDescent="0.2">
      <c r="A267" s="146" t="s">
        <v>201</v>
      </c>
      <c r="B267" s="323" t="s">
        <v>431</v>
      </c>
      <c r="C267" s="144" t="s">
        <v>432</v>
      </c>
      <c r="D267" s="153" t="s">
        <v>749</v>
      </c>
    </row>
    <row r="268" spans="1:4" x14ac:dyDescent="0.2">
      <c r="A268" s="146" t="s">
        <v>174</v>
      </c>
      <c r="B268" s="323"/>
      <c r="C268" s="144" t="s">
        <v>433</v>
      </c>
      <c r="D268" s="153" t="s">
        <v>748</v>
      </c>
    </row>
    <row r="269" spans="1:4" x14ac:dyDescent="0.2">
      <c r="A269" s="146" t="s">
        <v>302</v>
      </c>
      <c r="B269" s="323"/>
      <c r="C269" s="144" t="s">
        <v>434</v>
      </c>
      <c r="D269" s="153" t="s">
        <v>748</v>
      </c>
    </row>
    <row r="270" spans="1:4" x14ac:dyDescent="0.2">
      <c r="A270" s="146" t="s">
        <v>303</v>
      </c>
      <c r="B270" s="323"/>
      <c r="C270" s="144" t="s">
        <v>435</v>
      </c>
      <c r="D270" s="153" t="s">
        <v>748</v>
      </c>
    </row>
    <row r="271" spans="1:4" x14ac:dyDescent="0.2">
      <c r="A271" s="146" t="s">
        <v>268</v>
      </c>
      <c r="B271" s="323" t="s">
        <v>436</v>
      </c>
      <c r="C271" s="144" t="s">
        <v>437</v>
      </c>
      <c r="D271" s="153" t="s">
        <v>749</v>
      </c>
    </row>
    <row r="272" spans="1:4" x14ac:dyDescent="0.2">
      <c r="A272" s="146" t="s">
        <v>304</v>
      </c>
      <c r="B272" s="323"/>
      <c r="C272" s="144" t="s">
        <v>438</v>
      </c>
      <c r="D272" s="153" t="s">
        <v>748</v>
      </c>
    </row>
    <row r="273" spans="1:4" x14ac:dyDescent="0.2">
      <c r="A273" s="146" t="s">
        <v>305</v>
      </c>
      <c r="B273" s="323"/>
      <c r="C273" s="144" t="s">
        <v>440</v>
      </c>
      <c r="D273" s="153" t="s">
        <v>748</v>
      </c>
    </row>
    <row r="274" spans="1:4" x14ac:dyDescent="0.2">
      <c r="A274" s="146" t="s">
        <v>306</v>
      </c>
      <c r="B274" s="323"/>
      <c r="C274" s="144" t="s">
        <v>439</v>
      </c>
      <c r="D274" s="153" t="s">
        <v>748</v>
      </c>
    </row>
    <row r="275" spans="1:4" x14ac:dyDescent="0.2">
      <c r="A275" s="146" t="s">
        <v>307</v>
      </c>
      <c r="B275" s="323"/>
      <c r="C275" s="144" t="s">
        <v>441</v>
      </c>
      <c r="D275" s="153" t="s">
        <v>748</v>
      </c>
    </row>
    <row r="276" spans="1:4" x14ac:dyDescent="0.2">
      <c r="A276" s="146" t="s">
        <v>308</v>
      </c>
      <c r="B276" s="323"/>
      <c r="C276" s="144" t="s">
        <v>442</v>
      </c>
      <c r="D276" s="153" t="s">
        <v>748</v>
      </c>
    </row>
    <row r="277" spans="1:4" x14ac:dyDescent="0.2">
      <c r="A277" s="146" t="s">
        <v>309</v>
      </c>
      <c r="B277" s="323"/>
      <c r="C277" s="144" t="s">
        <v>443</v>
      </c>
      <c r="D277" s="153" t="s">
        <v>748</v>
      </c>
    </row>
    <row r="278" spans="1:4" x14ac:dyDescent="0.2">
      <c r="A278" s="146" t="s">
        <v>310</v>
      </c>
      <c r="B278" s="323"/>
      <c r="C278" s="144" t="s">
        <v>444</v>
      </c>
      <c r="D278" s="153" t="s">
        <v>748</v>
      </c>
    </row>
    <row r="279" spans="1:4" x14ac:dyDescent="0.2">
      <c r="A279" s="146" t="s">
        <v>311</v>
      </c>
      <c r="B279" s="323"/>
      <c r="C279" s="144" t="s">
        <v>445</v>
      </c>
      <c r="D279" s="153" t="s">
        <v>748</v>
      </c>
    </row>
    <row r="280" spans="1:4" x14ac:dyDescent="0.2">
      <c r="A280" s="146" t="s">
        <v>312</v>
      </c>
      <c r="B280" s="323"/>
      <c r="C280" s="144" t="s">
        <v>446</v>
      </c>
      <c r="D280" s="153" t="s">
        <v>748</v>
      </c>
    </row>
    <row r="281" spans="1:4" x14ac:dyDescent="0.2">
      <c r="A281" s="146" t="s">
        <v>313</v>
      </c>
      <c r="B281" s="323"/>
      <c r="C281" s="144" t="s">
        <v>447</v>
      </c>
      <c r="D281" s="153" t="s">
        <v>748</v>
      </c>
    </row>
    <row r="282" spans="1:4" x14ac:dyDescent="0.2">
      <c r="A282" s="146" t="s">
        <v>314</v>
      </c>
      <c r="B282" s="323"/>
      <c r="C282" s="144" t="s">
        <v>448</v>
      </c>
      <c r="D282" s="153" t="s">
        <v>748</v>
      </c>
    </row>
    <row r="283" spans="1:4" x14ac:dyDescent="0.2">
      <c r="A283" s="146" t="s">
        <v>315</v>
      </c>
      <c r="B283" s="323" t="s">
        <v>449</v>
      </c>
      <c r="C283" s="144" t="s">
        <v>450</v>
      </c>
      <c r="D283" s="153" t="s">
        <v>748</v>
      </c>
    </row>
    <row r="284" spans="1:4" ht="15.75" x14ac:dyDescent="0.3">
      <c r="A284" s="146" t="s">
        <v>316</v>
      </c>
      <c r="B284" s="323"/>
      <c r="C284" s="144" t="s">
        <v>451</v>
      </c>
      <c r="D284" s="153" t="s">
        <v>748</v>
      </c>
    </row>
    <row r="285" spans="1:4" x14ac:dyDescent="0.2">
      <c r="A285" s="146" t="s">
        <v>317</v>
      </c>
      <c r="B285" s="323"/>
      <c r="C285" s="144" t="s">
        <v>452</v>
      </c>
      <c r="D285" s="153" t="s">
        <v>748</v>
      </c>
    </row>
    <row r="286" spans="1:4" x14ac:dyDescent="0.2">
      <c r="A286" s="146" t="s">
        <v>225</v>
      </c>
      <c r="B286" s="323" t="s">
        <v>453</v>
      </c>
      <c r="C286" s="144" t="s">
        <v>454</v>
      </c>
      <c r="D286" s="153" t="s">
        <v>748</v>
      </c>
    </row>
    <row r="287" spans="1:4" x14ac:dyDescent="0.2">
      <c r="A287" s="146" t="s">
        <v>226</v>
      </c>
      <c r="B287" s="323"/>
      <c r="C287" s="144" t="s">
        <v>455</v>
      </c>
      <c r="D287" s="153" t="s">
        <v>748</v>
      </c>
    </row>
    <row r="288" spans="1:4" x14ac:dyDescent="0.2">
      <c r="A288" s="146" t="s">
        <v>173</v>
      </c>
      <c r="B288" s="323"/>
      <c r="C288" s="144" t="s">
        <v>456</v>
      </c>
      <c r="D288" s="153" t="s">
        <v>748</v>
      </c>
    </row>
    <row r="289" spans="1:4" x14ac:dyDescent="0.2">
      <c r="A289" s="146" t="s">
        <v>271</v>
      </c>
      <c r="B289" s="323" t="s">
        <v>457</v>
      </c>
      <c r="C289" s="144" t="s">
        <v>752</v>
      </c>
      <c r="D289" s="153" t="s">
        <v>749</v>
      </c>
    </row>
    <row r="290" spans="1:4" x14ac:dyDescent="0.2">
      <c r="A290" s="146" t="s">
        <v>231</v>
      </c>
      <c r="B290" s="323"/>
      <c r="C290" s="144" t="s">
        <v>458</v>
      </c>
      <c r="D290" s="153" t="s">
        <v>748</v>
      </c>
    </row>
    <row r="291" spans="1:4" x14ac:dyDescent="0.2">
      <c r="A291" s="146" t="s">
        <v>232</v>
      </c>
      <c r="B291" s="323"/>
      <c r="C291" s="144" t="s">
        <v>459</v>
      </c>
      <c r="D291" s="153" t="s">
        <v>748</v>
      </c>
    </row>
    <row r="292" spans="1:4" x14ac:dyDescent="0.2">
      <c r="A292" s="146" t="s">
        <v>269</v>
      </c>
      <c r="B292" s="323" t="s">
        <v>460</v>
      </c>
      <c r="C292" s="144" t="s">
        <v>461</v>
      </c>
      <c r="D292" s="153" t="s">
        <v>749</v>
      </c>
    </row>
    <row r="293" spans="1:4" x14ac:dyDescent="0.2">
      <c r="A293" s="146" t="s">
        <v>318</v>
      </c>
      <c r="B293" s="323"/>
      <c r="C293" s="144" t="s">
        <v>462</v>
      </c>
      <c r="D293" s="153" t="s">
        <v>748</v>
      </c>
    </row>
    <row r="294" spans="1:4" x14ac:dyDescent="0.2">
      <c r="A294" s="146" t="s">
        <v>319</v>
      </c>
      <c r="B294" s="323"/>
      <c r="C294" s="144" t="s">
        <v>463</v>
      </c>
      <c r="D294" s="153" t="s">
        <v>748</v>
      </c>
    </row>
    <row r="295" spans="1:4" x14ac:dyDescent="0.2">
      <c r="A295" s="146" t="s">
        <v>320</v>
      </c>
      <c r="B295" s="323"/>
      <c r="C295" s="144" t="s">
        <v>464</v>
      </c>
      <c r="D295" s="153" t="s">
        <v>748</v>
      </c>
    </row>
    <row r="296" spans="1:4" x14ac:dyDescent="0.2">
      <c r="A296" s="146" t="s">
        <v>321</v>
      </c>
      <c r="B296" s="323"/>
      <c r="C296" s="144" t="s">
        <v>465</v>
      </c>
      <c r="D296" s="153" t="s">
        <v>748</v>
      </c>
    </row>
    <row r="297" spans="1:4" x14ac:dyDescent="0.2">
      <c r="A297" s="146" t="s">
        <v>322</v>
      </c>
      <c r="B297" s="323"/>
      <c r="C297" s="144" t="s">
        <v>466</v>
      </c>
      <c r="D297" s="153" t="s">
        <v>748</v>
      </c>
    </row>
    <row r="298" spans="1:4" x14ac:dyDescent="0.2">
      <c r="A298" s="146" t="s">
        <v>323</v>
      </c>
      <c r="B298" s="323"/>
      <c r="C298" s="144" t="s">
        <v>467</v>
      </c>
      <c r="D298" s="153" t="s">
        <v>748</v>
      </c>
    </row>
    <row r="299" spans="1:4" x14ac:dyDescent="0.2">
      <c r="A299" s="146" t="s">
        <v>324</v>
      </c>
      <c r="B299" s="323"/>
      <c r="C299" s="144" t="s">
        <v>468</v>
      </c>
      <c r="D299" s="153" t="s">
        <v>748</v>
      </c>
    </row>
    <row r="300" spans="1:4" x14ac:dyDescent="0.2">
      <c r="A300" s="146" t="s">
        <v>325</v>
      </c>
      <c r="B300" s="323" t="s">
        <v>469</v>
      </c>
      <c r="C300" s="144" t="s">
        <v>470</v>
      </c>
      <c r="D300" s="153" t="s">
        <v>749</v>
      </c>
    </row>
    <row r="301" spans="1:4" x14ac:dyDescent="0.2">
      <c r="A301" s="146" t="s">
        <v>326</v>
      </c>
      <c r="B301" s="323"/>
      <c r="C301" s="144" t="s">
        <v>471</v>
      </c>
      <c r="D301" s="153" t="s">
        <v>750</v>
      </c>
    </row>
    <row r="302" spans="1:4" x14ac:dyDescent="0.2">
      <c r="A302" s="146">
        <v>40</v>
      </c>
      <c r="B302" s="323" t="s">
        <v>472</v>
      </c>
      <c r="C302" s="144" t="s">
        <v>473</v>
      </c>
      <c r="D302" s="153" t="s">
        <v>749</v>
      </c>
    </row>
    <row r="303" spans="1:4" x14ac:dyDescent="0.2">
      <c r="A303" s="146" t="s">
        <v>261</v>
      </c>
      <c r="B303" s="323"/>
      <c r="C303" s="144" t="s">
        <v>474</v>
      </c>
      <c r="D303" s="153" t="s">
        <v>749</v>
      </c>
    </row>
    <row r="304" spans="1:4" x14ac:dyDescent="0.2">
      <c r="A304" s="146" t="s">
        <v>327</v>
      </c>
      <c r="B304" s="323"/>
      <c r="C304" s="144" t="s">
        <v>475</v>
      </c>
      <c r="D304" s="153" t="s">
        <v>748</v>
      </c>
    </row>
    <row r="305" spans="1:4" x14ac:dyDescent="0.2">
      <c r="A305" s="146" t="s">
        <v>262</v>
      </c>
      <c r="B305" s="323"/>
      <c r="C305" s="144" t="s">
        <v>476</v>
      </c>
      <c r="D305" s="153" t="s">
        <v>748</v>
      </c>
    </row>
    <row r="306" spans="1:4" x14ac:dyDescent="0.2">
      <c r="A306" s="146" t="s">
        <v>270</v>
      </c>
      <c r="B306" s="323" t="s">
        <v>477</v>
      </c>
      <c r="C306" s="144" t="s">
        <v>753</v>
      </c>
      <c r="D306" s="153" t="s">
        <v>749</v>
      </c>
    </row>
    <row r="307" spans="1:4" x14ac:dyDescent="0.2">
      <c r="A307" s="146" t="s">
        <v>328</v>
      </c>
      <c r="B307" s="323"/>
      <c r="C307" s="144" t="s">
        <v>478</v>
      </c>
      <c r="D307" s="153" t="s">
        <v>748</v>
      </c>
    </row>
    <row r="308" spans="1:4" x14ac:dyDescent="0.2">
      <c r="A308" s="146" t="s">
        <v>329</v>
      </c>
      <c r="B308" s="323"/>
      <c r="C308" s="144" t="s">
        <v>479</v>
      </c>
      <c r="D308" s="153" t="s">
        <v>748</v>
      </c>
    </row>
    <row r="309" spans="1:4" x14ac:dyDescent="0.2">
      <c r="A309" s="146" t="s">
        <v>141</v>
      </c>
      <c r="B309" s="323"/>
      <c r="C309" s="144" t="s">
        <v>480</v>
      </c>
      <c r="D309" s="153" t="s">
        <v>748</v>
      </c>
    </row>
    <row r="310" spans="1:4" x14ac:dyDescent="0.2">
      <c r="A310" s="146" t="s">
        <v>270</v>
      </c>
      <c r="B310" s="323"/>
      <c r="C310" s="144" t="s">
        <v>481</v>
      </c>
      <c r="D310" s="153" t="s">
        <v>748</v>
      </c>
    </row>
    <row r="311" spans="1:4" x14ac:dyDescent="0.2">
      <c r="A311" s="146">
        <v>43</v>
      </c>
      <c r="B311" s="323" t="s">
        <v>482</v>
      </c>
      <c r="C311" s="144" t="s">
        <v>483</v>
      </c>
      <c r="D311" s="153" t="s">
        <v>748</v>
      </c>
    </row>
    <row r="312" spans="1:4" x14ac:dyDescent="0.2">
      <c r="A312" s="146">
        <v>44</v>
      </c>
      <c r="B312" s="323"/>
      <c r="C312" s="144" t="s">
        <v>484</v>
      </c>
      <c r="D312" s="153" t="s">
        <v>748</v>
      </c>
    </row>
    <row r="313" spans="1:4" x14ac:dyDescent="0.2">
      <c r="A313" s="146" t="s">
        <v>330</v>
      </c>
      <c r="B313" s="323" t="s">
        <v>485</v>
      </c>
      <c r="C313" s="144" t="s">
        <v>487</v>
      </c>
      <c r="D313" s="153" t="s">
        <v>748</v>
      </c>
    </row>
    <row r="314" spans="1:4" x14ac:dyDescent="0.2">
      <c r="A314" s="146" t="s">
        <v>331</v>
      </c>
      <c r="B314" s="323"/>
      <c r="C314" s="144" t="s">
        <v>486</v>
      </c>
      <c r="D314" s="153" t="s">
        <v>748</v>
      </c>
    </row>
    <row r="315" spans="1:4" x14ac:dyDescent="0.2">
      <c r="A315" s="146" t="s">
        <v>332</v>
      </c>
      <c r="B315" s="323"/>
      <c r="C315" s="144" t="s">
        <v>488</v>
      </c>
      <c r="D315" s="153" t="s">
        <v>748</v>
      </c>
    </row>
    <row r="316" spans="1:4" x14ac:dyDescent="0.2">
      <c r="A316" s="146" t="s">
        <v>333</v>
      </c>
      <c r="B316" s="323"/>
      <c r="C316" s="144" t="s">
        <v>489</v>
      </c>
      <c r="D316" s="153" t="s">
        <v>748</v>
      </c>
    </row>
    <row r="317" spans="1:4" x14ac:dyDescent="0.2">
      <c r="A317" s="146" t="s">
        <v>334</v>
      </c>
      <c r="B317" s="323"/>
      <c r="C317" s="144" t="s">
        <v>1196</v>
      </c>
      <c r="D317" s="153" t="s">
        <v>748</v>
      </c>
    </row>
    <row r="318" spans="1:4" x14ac:dyDescent="0.2">
      <c r="A318" s="146" t="s">
        <v>335</v>
      </c>
      <c r="B318" s="323"/>
      <c r="C318" s="144" t="s">
        <v>490</v>
      </c>
      <c r="D318" s="153" t="s">
        <v>748</v>
      </c>
    </row>
    <row r="319" spans="1:4" x14ac:dyDescent="0.2">
      <c r="A319" s="146" t="s">
        <v>336</v>
      </c>
      <c r="B319" s="323"/>
      <c r="C319" s="144" t="s">
        <v>491</v>
      </c>
      <c r="D319" s="153" t="s">
        <v>748</v>
      </c>
    </row>
    <row r="320" spans="1:4" x14ac:dyDescent="0.2">
      <c r="A320" s="146" t="s">
        <v>337</v>
      </c>
      <c r="B320" s="323" t="s">
        <v>492</v>
      </c>
      <c r="C320" s="144" t="s">
        <v>493</v>
      </c>
      <c r="D320" s="153" t="s">
        <v>748</v>
      </c>
    </row>
    <row r="321" spans="1:4" x14ac:dyDescent="0.2">
      <c r="A321" s="146" t="s">
        <v>338</v>
      </c>
      <c r="B321" s="323"/>
      <c r="C321" s="144" t="s">
        <v>494</v>
      </c>
      <c r="D321" s="153" t="s">
        <v>748</v>
      </c>
    </row>
    <row r="322" spans="1:4" x14ac:dyDescent="0.2">
      <c r="A322" s="146" t="s">
        <v>339</v>
      </c>
      <c r="B322" s="323"/>
      <c r="C322" s="144" t="s">
        <v>495</v>
      </c>
      <c r="D322" s="153" t="s">
        <v>748</v>
      </c>
    </row>
    <row r="323" spans="1:4" x14ac:dyDescent="0.2">
      <c r="A323" s="146" t="s">
        <v>340</v>
      </c>
      <c r="B323" s="323"/>
      <c r="C323" s="144" t="s">
        <v>496</v>
      </c>
      <c r="D323" s="153" t="s">
        <v>748</v>
      </c>
    </row>
    <row r="324" spans="1:4" x14ac:dyDescent="0.2">
      <c r="A324" s="146" t="s">
        <v>341</v>
      </c>
      <c r="B324" s="323"/>
      <c r="C324" s="144" t="s">
        <v>497</v>
      </c>
      <c r="D324" s="153" t="s">
        <v>748</v>
      </c>
    </row>
    <row r="325" spans="1:4" x14ac:dyDescent="0.2">
      <c r="A325" s="146" t="s">
        <v>342</v>
      </c>
      <c r="B325" s="323"/>
      <c r="C325" s="144" t="s">
        <v>498</v>
      </c>
      <c r="D325" s="153" t="s">
        <v>748</v>
      </c>
    </row>
    <row r="326" spans="1:4" x14ac:dyDescent="0.2">
      <c r="A326" s="146" t="s">
        <v>343</v>
      </c>
      <c r="B326" s="323"/>
      <c r="C326" s="144" t="s">
        <v>499</v>
      </c>
      <c r="D326" s="153" t="s">
        <v>749</v>
      </c>
    </row>
    <row r="327" spans="1:4" x14ac:dyDescent="0.2">
      <c r="A327" s="146" t="s">
        <v>344</v>
      </c>
      <c r="B327" s="323"/>
      <c r="C327" s="144" t="s">
        <v>500</v>
      </c>
      <c r="D327" s="153" t="s">
        <v>749</v>
      </c>
    </row>
    <row r="328" spans="1:4" x14ac:dyDescent="0.2">
      <c r="A328" s="146" t="s">
        <v>345</v>
      </c>
      <c r="B328" s="323"/>
      <c r="C328" s="144" t="s">
        <v>501</v>
      </c>
      <c r="D328" s="153" t="s">
        <v>748</v>
      </c>
    </row>
    <row r="329" spans="1:4" x14ac:dyDescent="0.2">
      <c r="A329" s="146" t="s">
        <v>346</v>
      </c>
      <c r="B329" s="323"/>
      <c r="C329" s="144" t="s">
        <v>502</v>
      </c>
      <c r="D329" s="153" t="s">
        <v>748</v>
      </c>
    </row>
    <row r="330" spans="1:4" x14ac:dyDescent="0.2">
      <c r="A330" s="146" t="s">
        <v>347</v>
      </c>
      <c r="B330" s="323"/>
      <c r="C330" s="144" t="s">
        <v>503</v>
      </c>
      <c r="D330" s="153" t="s">
        <v>748</v>
      </c>
    </row>
    <row r="331" spans="1:4" x14ac:dyDescent="0.2">
      <c r="A331" s="146" t="s">
        <v>163</v>
      </c>
      <c r="B331" s="323" t="s">
        <v>504</v>
      </c>
      <c r="C331" s="144" t="s">
        <v>505</v>
      </c>
      <c r="D331" s="153" t="s">
        <v>748</v>
      </c>
    </row>
    <row r="332" spans="1:4" x14ac:dyDescent="0.2">
      <c r="A332" s="146" t="s">
        <v>348</v>
      </c>
      <c r="B332" s="323"/>
      <c r="C332" s="144" t="s">
        <v>506</v>
      </c>
      <c r="D332" s="153" t="s">
        <v>748</v>
      </c>
    </row>
    <row r="333" spans="1:4" x14ac:dyDescent="0.2">
      <c r="A333" s="146" t="s">
        <v>349</v>
      </c>
      <c r="B333" s="323"/>
      <c r="C333" s="144" t="s">
        <v>507</v>
      </c>
      <c r="D333" s="153" t="s">
        <v>748</v>
      </c>
    </row>
    <row r="334" spans="1:4" x14ac:dyDescent="0.2">
      <c r="A334" s="146" t="s">
        <v>350</v>
      </c>
      <c r="B334" s="323"/>
      <c r="C334" s="144" t="s">
        <v>508</v>
      </c>
      <c r="D334" s="153" t="s">
        <v>748</v>
      </c>
    </row>
    <row r="335" spans="1:4" x14ac:dyDescent="0.2">
      <c r="A335" s="146" t="s">
        <v>351</v>
      </c>
      <c r="B335" s="323"/>
      <c r="C335" s="144" t="s">
        <v>509</v>
      </c>
      <c r="D335" s="153" t="s">
        <v>749</v>
      </c>
    </row>
    <row r="336" spans="1:4" x14ac:dyDescent="0.2">
      <c r="A336" s="146">
        <v>48</v>
      </c>
      <c r="B336" s="154" t="s">
        <v>510</v>
      </c>
      <c r="C336" s="144" t="s">
        <v>511</v>
      </c>
      <c r="D336" s="153" t="s">
        <v>749</v>
      </c>
    </row>
    <row r="337" spans="1:4" x14ac:dyDescent="0.2">
      <c r="A337" s="155" t="s">
        <v>275</v>
      </c>
      <c r="B337" s="323" t="s">
        <v>512</v>
      </c>
      <c r="C337" s="144" t="s">
        <v>754</v>
      </c>
      <c r="D337" s="153" t="s">
        <v>749</v>
      </c>
    </row>
    <row r="338" spans="1:4" x14ac:dyDescent="0.2">
      <c r="A338" s="155" t="s">
        <v>352</v>
      </c>
      <c r="B338" s="323"/>
      <c r="C338" s="144" t="s">
        <v>513</v>
      </c>
      <c r="D338" s="153" t="s">
        <v>749</v>
      </c>
    </row>
    <row r="339" spans="1:4" x14ac:dyDescent="0.2">
      <c r="A339" s="155" t="s">
        <v>353</v>
      </c>
      <c r="B339" s="323"/>
      <c r="C339" s="144" t="s">
        <v>514</v>
      </c>
      <c r="D339" s="153" t="s">
        <v>748</v>
      </c>
    </row>
    <row r="340" spans="1:4" x14ac:dyDescent="0.2">
      <c r="A340" s="155" t="s">
        <v>354</v>
      </c>
      <c r="B340" s="323"/>
      <c r="C340" s="144" t="s">
        <v>515</v>
      </c>
      <c r="D340" s="153" t="s">
        <v>748</v>
      </c>
    </row>
    <row r="341" spans="1:4" x14ac:dyDescent="0.2">
      <c r="A341" s="155" t="s">
        <v>355</v>
      </c>
      <c r="B341" s="323"/>
      <c r="C341" s="144" t="s">
        <v>516</v>
      </c>
      <c r="D341" s="153" t="s">
        <v>748</v>
      </c>
    </row>
    <row r="342" spans="1:4" x14ac:dyDescent="0.2">
      <c r="A342" s="155" t="s">
        <v>280</v>
      </c>
      <c r="B342" s="323"/>
      <c r="C342" s="144" t="s">
        <v>517</v>
      </c>
      <c r="D342" s="153" t="s">
        <v>748</v>
      </c>
    </row>
    <row r="343" spans="1:4" x14ac:dyDescent="0.2">
      <c r="A343" s="155" t="s">
        <v>356</v>
      </c>
      <c r="B343" s="323"/>
      <c r="C343" s="144" t="s">
        <v>518</v>
      </c>
      <c r="D343" s="153" t="s">
        <v>748</v>
      </c>
    </row>
    <row r="344" spans="1:4" x14ac:dyDescent="0.2">
      <c r="A344" s="155" t="s">
        <v>357</v>
      </c>
      <c r="B344" s="323"/>
      <c r="C344" s="144" t="s">
        <v>519</v>
      </c>
      <c r="D344" s="153" t="s">
        <v>748</v>
      </c>
    </row>
    <row r="345" spans="1:4" x14ac:dyDescent="0.2">
      <c r="A345" s="155" t="s">
        <v>358</v>
      </c>
      <c r="B345" s="323"/>
      <c r="C345" s="144" t="s">
        <v>520</v>
      </c>
      <c r="D345" s="153" t="s">
        <v>748</v>
      </c>
    </row>
    <row r="346" spans="1:4" ht="15" thickBot="1" x14ac:dyDescent="0.25">
      <c r="A346" s="156">
        <v>52</v>
      </c>
      <c r="B346" s="157" t="s">
        <v>521</v>
      </c>
      <c r="C346" s="158" t="s">
        <v>522</v>
      </c>
      <c r="D346" s="159" t="s">
        <v>749</v>
      </c>
    </row>
  </sheetData>
  <sheetProtection password="C9A1" sheet="1" objects="1" scenarios="1" formatColumns="0" formatRows="0"/>
  <customSheetViews>
    <customSheetView guid="{7420B12A-7942-457E-981F-D2D91C809DAA}">
      <selection activeCell="C22" sqref="C22"/>
      <pageMargins left="0.39370078740157483" right="0.39370078740157483" top="0.78740157480314965" bottom="0.78740157480314965" header="0.31496062992125984" footer="0.31496062992125984"/>
      <pageSetup paperSize="9" orientation="landscape" verticalDpi="1200"/>
      <headerFooter>
        <oddFooter>&amp;C&amp;P</oddFooter>
      </headerFooter>
    </customSheetView>
  </customSheetViews>
  <mergeCells count="100">
    <mergeCell ref="B320:B330"/>
    <mergeCell ref="B331:B335"/>
    <mergeCell ref="B337:B345"/>
    <mergeCell ref="B300:B301"/>
    <mergeCell ref="B302:B305"/>
    <mergeCell ref="B306:B310"/>
    <mergeCell ref="B311:B312"/>
    <mergeCell ref="B313:B319"/>
    <mergeCell ref="B271:B282"/>
    <mergeCell ref="B283:B285"/>
    <mergeCell ref="B286:B288"/>
    <mergeCell ref="B289:B291"/>
    <mergeCell ref="B292:B299"/>
    <mergeCell ref="B248:B252"/>
    <mergeCell ref="B254:B256"/>
    <mergeCell ref="B259:B262"/>
    <mergeCell ref="B263:B266"/>
    <mergeCell ref="B267:B270"/>
    <mergeCell ref="B221:B222"/>
    <mergeCell ref="B224:B226"/>
    <mergeCell ref="B229:B232"/>
    <mergeCell ref="B235:B242"/>
    <mergeCell ref="B243:B244"/>
    <mergeCell ref="A212:D212"/>
    <mergeCell ref="B213:B214"/>
    <mergeCell ref="B215:B216"/>
    <mergeCell ref="B217:B218"/>
    <mergeCell ref="B219:B220"/>
    <mergeCell ref="A197:A200"/>
    <mergeCell ref="B197:B200"/>
    <mergeCell ref="A201:A204"/>
    <mergeCell ref="B201:B204"/>
    <mergeCell ref="A205:A211"/>
    <mergeCell ref="B205:B211"/>
    <mergeCell ref="A185:D185"/>
    <mergeCell ref="A186:A193"/>
    <mergeCell ref="B186:B193"/>
    <mergeCell ref="A194:A195"/>
    <mergeCell ref="B194:B195"/>
    <mergeCell ref="A171:A175"/>
    <mergeCell ref="B171:B175"/>
    <mergeCell ref="A176:A180"/>
    <mergeCell ref="B176:B180"/>
    <mergeCell ref="A181:A184"/>
    <mergeCell ref="B181:B184"/>
    <mergeCell ref="A158:A163"/>
    <mergeCell ref="B158:B163"/>
    <mergeCell ref="A164:A168"/>
    <mergeCell ref="B164:B168"/>
    <mergeCell ref="A169:A170"/>
    <mergeCell ref="B169:B170"/>
    <mergeCell ref="A134:A135"/>
    <mergeCell ref="B134:B135"/>
    <mergeCell ref="A136:A144"/>
    <mergeCell ref="B136:B144"/>
    <mergeCell ref="A146:A157"/>
    <mergeCell ref="B146:B157"/>
    <mergeCell ref="D89:D91"/>
    <mergeCell ref="A105:A114"/>
    <mergeCell ref="B105:B114"/>
    <mergeCell ref="A115:A122"/>
    <mergeCell ref="B115:B122"/>
    <mergeCell ref="A82:A84"/>
    <mergeCell ref="B82:B84"/>
    <mergeCell ref="A85:A88"/>
    <mergeCell ref="B85:B88"/>
    <mergeCell ref="A89:A104"/>
    <mergeCell ref="B89:B104"/>
    <mergeCell ref="A1:D1"/>
    <mergeCell ref="A2:D2"/>
    <mergeCell ref="A145:D145"/>
    <mergeCell ref="A4:D4"/>
    <mergeCell ref="A5:A14"/>
    <mergeCell ref="B5:B14"/>
    <mergeCell ref="A15:A18"/>
    <mergeCell ref="B15:B18"/>
    <mergeCell ref="A19:A26"/>
    <mergeCell ref="B19:B26"/>
    <mergeCell ref="A27:A34"/>
    <mergeCell ref="B27:B34"/>
    <mergeCell ref="A123:A133"/>
    <mergeCell ref="B123:B133"/>
    <mergeCell ref="A48:A57"/>
    <mergeCell ref="B48:B57"/>
    <mergeCell ref="A71:D71"/>
    <mergeCell ref="A72:A81"/>
    <mergeCell ref="B72:B75"/>
    <mergeCell ref="B76:B81"/>
    <mergeCell ref="A36:A41"/>
    <mergeCell ref="B36:B41"/>
    <mergeCell ref="A42:A43"/>
    <mergeCell ref="B42:B43"/>
    <mergeCell ref="A44:A46"/>
    <mergeCell ref="B44:B46"/>
    <mergeCell ref="A59:A63"/>
    <mergeCell ref="B59:B63"/>
    <mergeCell ref="A64:A66"/>
    <mergeCell ref="B64:B66"/>
    <mergeCell ref="A67:A70"/>
    <mergeCell ref="B67:B70"/>
  </mergeCells>
  <phoneticPr fontId="5" type="noConversion"/>
  <pageMargins left="0.78740157480314965" right="0.39370078740157483" top="0.78740157480314965" bottom="0.78740157480314965" header="0.31496062992125984" footer="0.31496062992125984"/>
  <pageSetup paperSize="9" orientation="landscape" r:id="rId1"/>
  <headerFooter>
    <oddHeader>&amp;C&amp;"-,полужирный"&amp;10&amp;URaising Knowledge among Students and Teachers on Tailings Safety and its Legislative Review in Ukraine</oddHeader>
    <oddFooter>&amp;L&amp;10&amp;A&amp;C&amp;10&amp;P&amp;R&amp;10&amp;F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WhiteSpace="0" topLeftCell="A39" zoomScale="70" zoomScaleNormal="70" zoomScalePageLayoutView="70" workbookViewId="0">
      <selection activeCell="A44" sqref="A44:X44"/>
    </sheetView>
  </sheetViews>
  <sheetFormatPr defaultColWidth="8.85546875" defaultRowHeight="12.75" x14ac:dyDescent="0.2"/>
  <cols>
    <col min="1" max="1" width="8.42578125" style="6" customWidth="1"/>
    <col min="2" max="2" width="4.42578125" style="6" customWidth="1"/>
    <col min="3" max="3" width="75.85546875" style="10" bestFit="1" customWidth="1"/>
    <col min="4" max="4" width="14.5703125" style="5" bestFit="1" customWidth="1"/>
    <col min="5" max="5" width="6" style="27" customWidth="1"/>
    <col min="6" max="6" width="11.140625" style="27" bestFit="1" customWidth="1"/>
    <col min="7" max="7" width="10.5703125" style="27" bestFit="1" customWidth="1"/>
    <col min="8" max="8" width="5.28515625" style="27" customWidth="1"/>
    <col min="9" max="9" width="26.42578125" style="27" customWidth="1"/>
    <col min="10" max="10" width="34.28515625" style="27" customWidth="1"/>
    <col min="11" max="11" width="18.85546875" style="27" bestFit="1" customWidth="1"/>
    <col min="12" max="12" width="26.7109375" style="27" bestFit="1" customWidth="1"/>
    <col min="13" max="13" width="11.85546875" style="27" bestFit="1" customWidth="1"/>
    <col min="14" max="14" width="16.28515625" style="27" customWidth="1"/>
    <col min="15" max="15" width="4.85546875" style="27" bestFit="1" customWidth="1"/>
    <col min="16" max="18" width="4.85546875" style="5" bestFit="1" customWidth="1"/>
    <col min="19" max="19" width="4.5703125" style="7" bestFit="1" customWidth="1"/>
    <col min="20" max="20" width="4.5703125" style="6" bestFit="1" customWidth="1"/>
    <col min="21" max="21" width="7.28515625" style="6" bestFit="1" customWidth="1"/>
    <col min="22" max="23" width="8.28515625" style="6" bestFit="1" customWidth="1"/>
    <col min="24" max="24" width="8.28515625" style="6" customWidth="1"/>
    <col min="25" max="25" width="32.140625" style="6" bestFit="1" customWidth="1"/>
    <col min="26" max="26" width="9.5703125" style="6" customWidth="1"/>
    <col min="27" max="16384" width="8.85546875" style="6"/>
  </cols>
  <sheetData>
    <row r="1" spans="1:26" s="16" customFormat="1" ht="49.5" customHeight="1" x14ac:dyDescent="0.25">
      <c r="A1" s="249" t="s">
        <v>795</v>
      </c>
      <c r="B1" s="250"/>
      <c r="C1" s="250"/>
      <c r="D1" s="250"/>
      <c r="E1" s="250"/>
      <c r="F1" s="250"/>
      <c r="G1" s="250"/>
      <c r="H1" s="250"/>
      <c r="I1" s="250"/>
      <c r="J1" s="250"/>
      <c r="K1" s="250"/>
      <c r="L1" s="250"/>
      <c r="M1" s="250"/>
      <c r="N1" s="250"/>
      <c r="O1" s="250"/>
      <c r="P1" s="250"/>
      <c r="Q1" s="250"/>
      <c r="R1" s="250"/>
      <c r="S1" s="250"/>
      <c r="T1" s="250"/>
      <c r="U1" s="250"/>
      <c r="V1" s="250"/>
      <c r="W1" s="250"/>
      <c r="X1" s="251"/>
    </row>
    <row r="2" spans="1:26" s="16" customFormat="1" ht="49.5" customHeight="1" thickBot="1" x14ac:dyDescent="0.3">
      <c r="A2" s="252" t="s">
        <v>803</v>
      </c>
      <c r="B2" s="253"/>
      <c r="C2" s="253"/>
      <c r="D2" s="253"/>
      <c r="E2" s="253"/>
      <c r="F2" s="253"/>
      <c r="G2" s="253"/>
      <c r="H2" s="253"/>
      <c r="I2" s="253"/>
      <c r="J2" s="253"/>
      <c r="K2" s="253"/>
      <c r="L2" s="253"/>
      <c r="M2" s="253"/>
      <c r="N2" s="253"/>
      <c r="O2" s="253"/>
      <c r="P2" s="253"/>
      <c r="Q2" s="253"/>
      <c r="R2" s="253"/>
      <c r="S2" s="253"/>
      <c r="T2" s="253"/>
      <c r="U2" s="253"/>
      <c r="V2" s="253"/>
      <c r="W2" s="253"/>
      <c r="X2" s="254"/>
    </row>
    <row r="3" spans="1:26" ht="30" customHeight="1" x14ac:dyDescent="0.2">
      <c r="A3" s="264" t="s">
        <v>808</v>
      </c>
      <c r="B3" s="266" t="s">
        <v>538</v>
      </c>
      <c r="C3" s="267" t="s">
        <v>809</v>
      </c>
      <c r="D3" s="265" t="s">
        <v>810</v>
      </c>
      <c r="E3" s="265"/>
      <c r="F3" s="265"/>
      <c r="G3" s="265"/>
      <c r="H3" s="265"/>
      <c r="I3" s="189" t="s">
        <v>816</v>
      </c>
      <c r="J3" s="190" t="s">
        <v>817</v>
      </c>
      <c r="K3" s="190" t="s">
        <v>819</v>
      </c>
      <c r="L3" s="190" t="s">
        <v>820</v>
      </c>
      <c r="M3" s="245" t="s">
        <v>823</v>
      </c>
      <c r="N3" s="247" t="s">
        <v>826</v>
      </c>
      <c r="O3" s="261" t="s">
        <v>828</v>
      </c>
      <c r="P3" s="262"/>
      <c r="Q3" s="262"/>
      <c r="R3" s="262"/>
      <c r="S3" s="262"/>
      <c r="T3" s="262"/>
      <c r="U3" s="262"/>
      <c r="V3" s="262"/>
      <c r="W3" s="262"/>
      <c r="X3" s="263"/>
      <c r="Y3" s="243" t="s">
        <v>824</v>
      </c>
    </row>
    <row r="4" spans="1:26" ht="49.5" customHeight="1" x14ac:dyDescent="0.2">
      <c r="A4" s="264"/>
      <c r="B4" s="266"/>
      <c r="C4" s="267"/>
      <c r="D4" s="190" t="s">
        <v>811</v>
      </c>
      <c r="E4" s="190" t="s">
        <v>812</v>
      </c>
      <c r="F4" s="190" t="s">
        <v>813</v>
      </c>
      <c r="G4" s="190" t="s">
        <v>814</v>
      </c>
      <c r="H4" s="190" t="s">
        <v>815</v>
      </c>
      <c r="I4" s="191" t="s">
        <v>831</v>
      </c>
      <c r="J4" s="192" t="s">
        <v>818</v>
      </c>
      <c r="K4" s="192" t="s">
        <v>821</v>
      </c>
      <c r="L4" s="191" t="s">
        <v>822</v>
      </c>
      <c r="M4" s="246"/>
      <c r="N4" s="248"/>
      <c r="O4" s="268" t="s">
        <v>827</v>
      </c>
      <c r="P4" s="268"/>
      <c r="Q4" s="268"/>
      <c r="R4" s="268"/>
      <c r="S4" s="268"/>
      <c r="T4" s="258"/>
      <c r="U4" s="258" t="s">
        <v>829</v>
      </c>
      <c r="V4" s="259"/>
      <c r="W4" s="259"/>
      <c r="X4" s="260"/>
      <c r="Y4" s="244"/>
    </row>
    <row r="5" spans="1:26" s="51" customFormat="1" ht="30" customHeight="1" thickBot="1" x14ac:dyDescent="0.25">
      <c r="A5" s="255" t="s">
        <v>830</v>
      </c>
      <c r="B5" s="256"/>
      <c r="C5" s="256"/>
      <c r="D5" s="256"/>
      <c r="E5" s="256"/>
      <c r="F5" s="256"/>
      <c r="G5" s="256"/>
      <c r="H5" s="256"/>
      <c r="I5" s="256"/>
      <c r="J5" s="256"/>
      <c r="K5" s="256"/>
      <c r="L5" s="256"/>
      <c r="M5" s="256"/>
      <c r="N5" s="256"/>
      <c r="O5" s="256"/>
      <c r="P5" s="256"/>
      <c r="Q5" s="256"/>
      <c r="R5" s="256"/>
      <c r="S5" s="256"/>
      <c r="T5" s="256"/>
      <c r="U5" s="256"/>
      <c r="V5" s="256"/>
      <c r="W5" s="256"/>
      <c r="X5" s="257"/>
      <c r="Y5" s="213" t="str">
        <f>IF(COUNTIF(A6:A50,"OK")=38,"OK для оценивания","Назад к вопросам")</f>
        <v>OK для оценивания</v>
      </c>
    </row>
    <row r="6" spans="1:26" ht="48.75" customHeight="1" thickBot="1" x14ac:dyDescent="0.25">
      <c r="A6" s="214" t="str">
        <f>IF(COUNT(D6:H6)&gt;1,"ОШИБКА",IF(COUNT(D6:H6)=0,"ОШИБКА","OK"))</f>
        <v>OK</v>
      </c>
      <c r="B6" s="113">
        <v>1</v>
      </c>
      <c r="C6" s="52" t="s">
        <v>1207</v>
      </c>
      <c r="D6" s="65"/>
      <c r="E6" s="66"/>
      <c r="F6" s="66"/>
      <c r="G6" s="66"/>
      <c r="H6" s="66">
        <v>1</v>
      </c>
      <c r="I6" s="56">
        <v>1</v>
      </c>
      <c r="J6" s="68">
        <f>IF(A6="ОШИБКА","ОШИБКА",E6*4+F6*3+G6*2+H6*1+D6*0)</f>
        <v>1</v>
      </c>
      <c r="K6" s="69">
        <f>IF(A6="ОШИБКА","ОШИБКА",J6*I6)</f>
        <v>1</v>
      </c>
      <c r="L6" s="69">
        <f>IF(A6="ОШИБКА","ОШИБКА",IF(D6=1,0,4*I6))</f>
        <v>4</v>
      </c>
      <c r="M6" s="58" t="s">
        <v>772</v>
      </c>
      <c r="N6" s="58" t="str">
        <f>IF(OR(J6=4, J6=0),"НЕТ",IF(A6="ОШИБКА","ОШИБКА","ДА"))</f>
        <v>ДА</v>
      </c>
      <c r="O6" s="57" t="s">
        <v>40</v>
      </c>
      <c r="P6" s="57" t="s">
        <v>127</v>
      </c>
      <c r="Q6" s="57" t="s">
        <v>128</v>
      </c>
      <c r="R6" s="57" t="s">
        <v>129</v>
      </c>
      <c r="S6" s="57" t="s">
        <v>130</v>
      </c>
      <c r="T6" s="57" t="s">
        <v>38</v>
      </c>
      <c r="U6" s="57" t="s">
        <v>131</v>
      </c>
      <c r="V6" s="57"/>
      <c r="W6" s="57"/>
      <c r="X6" s="59"/>
    </row>
    <row r="7" spans="1:26" ht="48.75" customHeight="1" thickBot="1" x14ac:dyDescent="0.25">
      <c r="A7" s="214" t="str">
        <f>IF(COUNT(D7:H7)&gt;1,"ОШИБКА",IF(COUNT(D7:H7)=0,"ОШИБКА","OK"))</f>
        <v>OK</v>
      </c>
      <c r="B7" s="113">
        <v>2</v>
      </c>
      <c r="C7" s="52" t="s">
        <v>834</v>
      </c>
      <c r="D7" s="65"/>
      <c r="E7" s="66"/>
      <c r="F7" s="66"/>
      <c r="G7" s="66"/>
      <c r="H7" s="66">
        <v>1</v>
      </c>
      <c r="I7" s="56">
        <v>1</v>
      </c>
      <c r="J7" s="68">
        <f>IF(A7="ОШИБКА","ОШИБКА",E7*4+F7*3+G7*2+H7*1+D7*0)</f>
        <v>1</v>
      </c>
      <c r="K7" s="69">
        <f>IF(A7="ОШИБКА","ОШИБКА",J7*I7)</f>
        <v>1</v>
      </c>
      <c r="L7" s="69">
        <f>IF(A7="ОШИБКА","ОШИБКА",IF(D7=1,0,4*I7))</f>
        <v>4</v>
      </c>
      <c r="M7" s="58" t="s">
        <v>772</v>
      </c>
      <c r="N7" s="58" t="str">
        <f>IF(OR(J7=4, J7=0),"НЕТ",IF(A7="ОШИБКА","ОШИБКА","ДА"))</f>
        <v>ДА</v>
      </c>
      <c r="O7" s="57" t="s">
        <v>132</v>
      </c>
      <c r="P7" s="57" t="s">
        <v>112</v>
      </c>
      <c r="Q7" s="57" t="s">
        <v>133</v>
      </c>
      <c r="R7" s="57"/>
      <c r="S7" s="57"/>
      <c r="T7" s="57"/>
      <c r="U7" s="57" t="s">
        <v>134</v>
      </c>
      <c r="V7" s="57" t="s">
        <v>135</v>
      </c>
      <c r="W7" s="57"/>
      <c r="X7" s="59"/>
      <c r="Y7" s="216" t="s">
        <v>825</v>
      </c>
      <c r="Z7" s="51"/>
    </row>
    <row r="8" spans="1:26" ht="48.75" customHeight="1" x14ac:dyDescent="0.2">
      <c r="A8" s="214" t="str">
        <f>IF(COUNT(D8:H8)&gt;1,"ОШИБКА",IF(COUNT(D8:H8)=0,"ОШИБКА","OK"))</f>
        <v>OK</v>
      </c>
      <c r="B8" s="113">
        <v>3</v>
      </c>
      <c r="C8" s="52" t="s">
        <v>835</v>
      </c>
      <c r="D8" s="65"/>
      <c r="E8" s="66">
        <v>1</v>
      </c>
      <c r="F8" s="66"/>
      <c r="G8" s="66"/>
      <c r="H8" s="66"/>
      <c r="I8" s="56">
        <v>1</v>
      </c>
      <c r="J8" s="68">
        <f>IF(A8="ОШИБКА","ОШИБКА",E8*4+F8*3+G8*2+H8*1+D8*0)</f>
        <v>4</v>
      </c>
      <c r="K8" s="69">
        <f>IF(A8="ОШИБКА","ОШИБКА",J8*I8)</f>
        <v>4</v>
      </c>
      <c r="L8" s="69">
        <f>IF(A8="ОШИБКА","ОШИБКА",IF(D8=1,0,4*I8))</f>
        <v>4</v>
      </c>
      <c r="M8" s="58" t="s">
        <v>772</v>
      </c>
      <c r="N8" s="58" t="str">
        <f>IF(OR(J8=4, J8=0),"НЕТ",IF(A8="ОШИБКА","ОШИБКА","ДА"))</f>
        <v>НЕТ</v>
      </c>
      <c r="O8" s="57" t="s">
        <v>36</v>
      </c>
      <c r="P8" s="57" t="s">
        <v>37</v>
      </c>
      <c r="Q8" s="57" t="s">
        <v>49</v>
      </c>
      <c r="R8" s="57" t="s">
        <v>38</v>
      </c>
      <c r="S8" s="57" t="s">
        <v>39</v>
      </c>
      <c r="T8" s="57"/>
      <c r="U8" s="57" t="s">
        <v>134</v>
      </c>
      <c r="V8" s="57" t="s">
        <v>135</v>
      </c>
      <c r="W8" s="57"/>
      <c r="X8" s="59"/>
    </row>
    <row r="9" spans="1:26" s="51" customFormat="1" ht="30" customHeight="1" x14ac:dyDescent="0.2">
      <c r="A9" s="255" t="s">
        <v>789</v>
      </c>
      <c r="B9" s="256"/>
      <c r="C9" s="256"/>
      <c r="D9" s="256"/>
      <c r="E9" s="256"/>
      <c r="F9" s="256"/>
      <c r="G9" s="256"/>
      <c r="H9" s="256"/>
      <c r="I9" s="256"/>
      <c r="J9" s="256"/>
      <c r="K9" s="256"/>
      <c r="L9" s="256"/>
      <c r="M9" s="256"/>
      <c r="N9" s="256"/>
      <c r="O9" s="256"/>
      <c r="P9" s="256"/>
      <c r="Q9" s="256"/>
      <c r="R9" s="256"/>
      <c r="S9" s="256"/>
      <c r="T9" s="256"/>
      <c r="U9" s="256"/>
      <c r="V9" s="256"/>
      <c r="W9" s="256"/>
      <c r="X9" s="257"/>
    </row>
    <row r="10" spans="1:26" ht="48.75" customHeight="1" x14ac:dyDescent="0.2">
      <c r="A10" s="214" t="str">
        <f>IF(COUNT(D10:H10)&gt;1,"ОШИБКА",IF(COUNT(D10:H10)=0,"ОШИБКА","OK"))</f>
        <v>OK</v>
      </c>
      <c r="B10" s="113">
        <v>4</v>
      </c>
      <c r="C10" s="52" t="s">
        <v>1175</v>
      </c>
      <c r="D10" s="65"/>
      <c r="E10" s="66">
        <v>1</v>
      </c>
      <c r="F10" s="66"/>
      <c r="G10" s="66"/>
      <c r="H10" s="66"/>
      <c r="I10" s="56">
        <v>1</v>
      </c>
      <c r="J10" s="68">
        <f>IF(A10="ОШИБКА","ОШИБКА",E10*4+F10*3+G10*2+H10*1+D10*0)</f>
        <v>4</v>
      </c>
      <c r="K10" s="69">
        <f>IF(A10="ОШИБКА","ОШИБКА",J10*I10)</f>
        <v>4</v>
      </c>
      <c r="L10" s="69">
        <f>IF(A10="ОШИБКА","ОШИБКА",IF(D10=1,0,4*I10))</f>
        <v>4</v>
      </c>
      <c r="M10" s="58" t="s">
        <v>774</v>
      </c>
      <c r="N10" s="58" t="str">
        <f>IF(OR(J10=4, J10=0),"НЕТ",IF(A10="ОШИБКА","ОШИБКА","ДА"))</f>
        <v>НЕТ</v>
      </c>
      <c r="O10" s="57" t="s">
        <v>2</v>
      </c>
      <c r="P10" s="57" t="s">
        <v>43</v>
      </c>
      <c r="Q10" s="57"/>
      <c r="R10" s="57"/>
      <c r="S10" s="57"/>
      <c r="T10" s="57"/>
      <c r="U10" s="57" t="s">
        <v>136</v>
      </c>
      <c r="V10" s="57" t="s">
        <v>137</v>
      </c>
      <c r="W10" s="57"/>
      <c r="X10" s="59"/>
    </row>
    <row r="11" spans="1:26" ht="48.75" customHeight="1" x14ac:dyDescent="0.2">
      <c r="A11" s="214" t="str">
        <f>IF(COUNT(D11:H11)&gt;1,"ОШИБКА",IF(COUNT(D11:H11)=0,"ОШИБКА","OK"))</f>
        <v>OK</v>
      </c>
      <c r="B11" s="113">
        <v>5</v>
      </c>
      <c r="C11" s="53" t="s">
        <v>1176</v>
      </c>
      <c r="D11" s="65"/>
      <c r="E11" s="66"/>
      <c r="F11" s="66">
        <v>1</v>
      </c>
      <c r="G11" s="66"/>
      <c r="H11" s="66"/>
      <c r="I11" s="56">
        <v>2</v>
      </c>
      <c r="J11" s="68">
        <f>IF(A11="ОШИБКА","ОШИБКА",E11*4+F11*3+G11*2+H11*1+D11*0)</f>
        <v>3</v>
      </c>
      <c r="K11" s="69">
        <f>IF(A11="ОШИБКА","ОШИБКА",J11*I11)</f>
        <v>6</v>
      </c>
      <c r="L11" s="69">
        <f>IF(A11="ОШИБКА","ОШИБКА",IF(D11=1,0,4*I11))</f>
        <v>8</v>
      </c>
      <c r="M11" s="58" t="s">
        <v>774</v>
      </c>
      <c r="N11" s="58" t="str">
        <f>IF(OR(J11=4, J11=0),"НЕТ",IF(A11="ОШИБКА","ОШИБКА","ДА"))</f>
        <v>ДА</v>
      </c>
      <c r="O11" s="57" t="s">
        <v>2</v>
      </c>
      <c r="P11" s="57" t="s">
        <v>43</v>
      </c>
      <c r="Q11" s="57"/>
      <c r="R11" s="57"/>
      <c r="S11" s="57"/>
      <c r="T11" s="57"/>
      <c r="U11" s="57" t="s">
        <v>138</v>
      </c>
      <c r="V11" s="57" t="s">
        <v>137</v>
      </c>
      <c r="W11" s="57"/>
      <c r="X11" s="59"/>
    </row>
    <row r="12" spans="1:26" ht="48.75" customHeight="1" x14ac:dyDescent="0.2">
      <c r="A12" s="214" t="str">
        <f>IF(COUNT(D12:H12)&gt;1,"ОШИБКА",IF(COUNT(D12:H12)=0,"ОШИБКА","OK"))</f>
        <v>OK</v>
      </c>
      <c r="B12" s="113">
        <v>6</v>
      </c>
      <c r="C12" s="52" t="s">
        <v>836</v>
      </c>
      <c r="D12" s="65"/>
      <c r="E12" s="66"/>
      <c r="F12" s="66"/>
      <c r="G12" s="66">
        <v>1</v>
      </c>
      <c r="H12" s="66"/>
      <c r="I12" s="56">
        <v>2</v>
      </c>
      <c r="J12" s="68">
        <f>IF(A12="ОШИБКА","ОШИБКА",E12*4+F12*3+G12*2+H12*1+D12*0)</f>
        <v>2</v>
      </c>
      <c r="K12" s="69">
        <f>IF(A12="ОШИБКА","ОШИБКА",J12*I12)</f>
        <v>4</v>
      </c>
      <c r="L12" s="69">
        <f>IF(A12="ОШИБКА","ОШИБКА",IF(D12=1,0,4*I12))</f>
        <v>8</v>
      </c>
      <c r="M12" s="58" t="s">
        <v>774</v>
      </c>
      <c r="N12" s="58" t="str">
        <f>IF(OR(J12=4, J12=0),"НЕТ",IF(A12="ОШИБКА","ОШИБКА","ДА"))</f>
        <v>ДА</v>
      </c>
      <c r="O12" s="57" t="s">
        <v>61</v>
      </c>
      <c r="P12" s="57" t="s">
        <v>18</v>
      </c>
      <c r="Q12" s="57" t="s">
        <v>62</v>
      </c>
      <c r="R12" s="57" t="s">
        <v>139</v>
      </c>
      <c r="S12" s="57" t="s">
        <v>16</v>
      </c>
      <c r="T12" s="57" t="s">
        <v>78</v>
      </c>
      <c r="U12" s="57" t="s">
        <v>137</v>
      </c>
      <c r="V12" s="57" t="s">
        <v>140</v>
      </c>
      <c r="W12" s="57" t="s">
        <v>141</v>
      </c>
      <c r="X12" s="59" t="s">
        <v>142</v>
      </c>
    </row>
    <row r="13" spans="1:26" s="51" customFormat="1" ht="30" customHeight="1" x14ac:dyDescent="0.2">
      <c r="A13" s="255" t="s">
        <v>780</v>
      </c>
      <c r="B13" s="256"/>
      <c r="C13" s="256"/>
      <c r="D13" s="256"/>
      <c r="E13" s="256"/>
      <c r="F13" s="256"/>
      <c r="G13" s="256"/>
      <c r="H13" s="256"/>
      <c r="I13" s="256"/>
      <c r="J13" s="256"/>
      <c r="K13" s="256"/>
      <c r="L13" s="256"/>
      <c r="M13" s="256"/>
      <c r="N13" s="256"/>
      <c r="O13" s="256"/>
      <c r="P13" s="256"/>
      <c r="Q13" s="256"/>
      <c r="R13" s="256"/>
      <c r="S13" s="256"/>
      <c r="T13" s="256"/>
      <c r="U13" s="256"/>
      <c r="V13" s="256"/>
      <c r="W13" s="256"/>
      <c r="X13" s="257"/>
    </row>
    <row r="14" spans="1:26" ht="48.75" customHeight="1" x14ac:dyDescent="0.2">
      <c r="A14" s="214" t="str">
        <f>IF(COUNT(D14:H14)&gt;1,"ОШИБКА",IF(COUNT(D14:H14)=0,"ОШИБКА","OK"))</f>
        <v>OK</v>
      </c>
      <c r="B14" s="113">
        <v>7</v>
      </c>
      <c r="C14" s="53" t="s">
        <v>1137</v>
      </c>
      <c r="D14" s="65"/>
      <c r="E14" s="66"/>
      <c r="F14" s="66"/>
      <c r="G14" s="66"/>
      <c r="H14" s="66">
        <v>1</v>
      </c>
      <c r="I14" s="56">
        <v>2</v>
      </c>
      <c r="J14" s="68">
        <f>IF(A14="ОШИБКА","ОШИБКА",E14*4+F14*3+G14*2+H14*1+D14*0)</f>
        <v>1</v>
      </c>
      <c r="K14" s="69">
        <f>IF(A14="ОШИБКА","ОШИБКА",J14*I14)</f>
        <v>2</v>
      </c>
      <c r="L14" s="69">
        <f>IF(A14="ОШИБКА","ОШИБКА",IF(D14=1,0,4*I14))</f>
        <v>8</v>
      </c>
      <c r="M14" s="58" t="s">
        <v>781</v>
      </c>
      <c r="N14" s="58" t="str">
        <f>IF(OR(J14=4, J14=0),"НЕТ",IF(A14="ОШИБКА","ОШИБКА","ДА"))</f>
        <v>ДА</v>
      </c>
      <c r="O14" s="57" t="s">
        <v>2</v>
      </c>
      <c r="P14" s="57" t="s">
        <v>44</v>
      </c>
      <c r="Q14" s="57" t="s">
        <v>143</v>
      </c>
      <c r="R14" s="57" t="s">
        <v>144</v>
      </c>
      <c r="S14" s="57"/>
      <c r="T14" s="57"/>
      <c r="U14" s="57" t="s">
        <v>137</v>
      </c>
      <c r="V14" s="57" t="s">
        <v>145</v>
      </c>
      <c r="W14" s="57"/>
      <c r="X14" s="59"/>
    </row>
    <row r="15" spans="1:26" ht="48.75" customHeight="1" x14ac:dyDescent="0.2">
      <c r="A15" s="214" t="str">
        <f>IF(COUNT(D15:H15)&gt;1,"ОШИБКА",IF(COUNT(D15:H15)=0,"ОШИБКА","OK"))</f>
        <v>OK</v>
      </c>
      <c r="B15" s="113">
        <v>8</v>
      </c>
      <c r="C15" s="53" t="s">
        <v>837</v>
      </c>
      <c r="D15" s="65">
        <v>1</v>
      </c>
      <c r="E15" s="66"/>
      <c r="F15" s="66"/>
      <c r="G15" s="66"/>
      <c r="H15" s="66"/>
      <c r="I15" s="56">
        <v>2</v>
      </c>
      <c r="J15" s="68">
        <f>IF(A15="ОШИБКА","ОШИБКА",E15*4+F15*3+G15*2+H15*1+D15*0)</f>
        <v>0</v>
      </c>
      <c r="K15" s="69">
        <f>IF(A15="ОШИБКА","ОШИБКА",J15*I15)</f>
        <v>0</v>
      </c>
      <c r="L15" s="69">
        <f>IF(A15="ОШИБКА","ОШИБКА",IF(D15=1,0,4*I15))</f>
        <v>0</v>
      </c>
      <c r="M15" s="58" t="s">
        <v>781</v>
      </c>
      <c r="N15" s="58" t="str">
        <f>IF(OR(J15=4, J15=0),"НЕТ",IF(A15="ОШИБКА","ОШИБКА","ДА"))</f>
        <v>НЕТ</v>
      </c>
      <c r="O15" s="57" t="s">
        <v>63</v>
      </c>
      <c r="P15" s="57" t="s">
        <v>65</v>
      </c>
      <c r="Q15" s="57" t="s">
        <v>20</v>
      </c>
      <c r="R15" s="57"/>
      <c r="S15" s="57"/>
      <c r="T15" s="57"/>
      <c r="U15" s="57" t="s">
        <v>137</v>
      </c>
      <c r="V15" s="57" t="s">
        <v>146</v>
      </c>
      <c r="W15" s="57"/>
      <c r="X15" s="59"/>
    </row>
    <row r="16" spans="1:26" ht="48.75" customHeight="1" x14ac:dyDescent="0.2">
      <c r="A16" s="214" t="str">
        <f>IF(COUNT(D16:H16)&gt;1,"ОШИБКА",IF(COUNT(D16:H16)=0,"ОШИБКА","OK"))</f>
        <v>OK</v>
      </c>
      <c r="B16" s="113">
        <v>9</v>
      </c>
      <c r="C16" s="52" t="s">
        <v>838</v>
      </c>
      <c r="D16" s="65"/>
      <c r="E16" s="66">
        <v>1</v>
      </c>
      <c r="F16" s="66"/>
      <c r="G16" s="66"/>
      <c r="H16" s="66"/>
      <c r="I16" s="56">
        <v>2</v>
      </c>
      <c r="J16" s="68">
        <f>IF(A16="ОШИБКА","ОШИБКА",E16*4+F16*3+G16*2+H16*1+D16*0)</f>
        <v>4</v>
      </c>
      <c r="K16" s="69">
        <f>IF(A16="ОШИБКА","ОШИБКА",J16*I16)</f>
        <v>8</v>
      </c>
      <c r="L16" s="69">
        <f>IF(A16="ОШИБКА","ОШИБКА",IF(D16=1,0,4*I16))</f>
        <v>8</v>
      </c>
      <c r="M16" s="58" t="s">
        <v>781</v>
      </c>
      <c r="N16" s="58" t="str">
        <f>IF(OR(J16=4, J16=0),"НЕТ",IF(A16="ОШИБКА","ОШИБКА","ДА"))</f>
        <v>НЕТ</v>
      </c>
      <c r="O16" s="57" t="s">
        <v>63</v>
      </c>
      <c r="P16" s="57" t="s">
        <v>64</v>
      </c>
      <c r="Q16" s="57"/>
      <c r="R16" s="57"/>
      <c r="S16" s="57"/>
      <c r="T16" s="57"/>
      <c r="U16" s="57" t="s">
        <v>137</v>
      </c>
      <c r="V16" s="57" t="s">
        <v>146</v>
      </c>
      <c r="W16" s="57"/>
      <c r="X16" s="59"/>
    </row>
    <row r="17" spans="1:24" ht="48.75" customHeight="1" x14ac:dyDescent="0.2">
      <c r="A17" s="214" t="str">
        <f>IF(COUNT(D17:H17)&gt;1,"ОШИБКА",IF(COUNT(D17:H17)=0,"ОШИБКА","OK"))</f>
        <v>OK</v>
      </c>
      <c r="B17" s="113">
        <v>10</v>
      </c>
      <c r="C17" s="53" t="s">
        <v>839</v>
      </c>
      <c r="D17" s="65"/>
      <c r="E17" s="66"/>
      <c r="F17" s="66"/>
      <c r="G17" s="66"/>
      <c r="H17" s="66">
        <v>1</v>
      </c>
      <c r="I17" s="56">
        <v>1</v>
      </c>
      <c r="J17" s="68">
        <f>IF(A17="ОШИБКА","ОШИБКА",E17*4+F17*3+G17*2+H17*1+D17*0)</f>
        <v>1</v>
      </c>
      <c r="K17" s="69">
        <f>IF(A17="ОШИБКА","ОШИБКА",J17*I17)</f>
        <v>1</v>
      </c>
      <c r="L17" s="69">
        <f>IF(A17="ОШИБКА","ОШИБКА",IF(D17=1,0,4*I17))</f>
        <v>4</v>
      </c>
      <c r="M17" s="58" t="s">
        <v>781</v>
      </c>
      <c r="N17" s="58" t="str">
        <f>IF(OR(J17=4, J17=0),"НЕТ",IF(A17="ОШИБКА","ОШИБКА","ДА"))</f>
        <v>ДА</v>
      </c>
      <c r="O17" s="57" t="s">
        <v>20</v>
      </c>
      <c r="P17" s="57" t="s">
        <v>55</v>
      </c>
      <c r="Q17" s="57"/>
      <c r="R17" s="57"/>
      <c r="S17" s="57"/>
      <c r="T17" s="57"/>
      <c r="U17" s="57" t="s">
        <v>137</v>
      </c>
      <c r="V17" s="57" t="s">
        <v>146</v>
      </c>
      <c r="W17" s="57"/>
      <c r="X17" s="59"/>
    </row>
    <row r="18" spans="1:24" ht="48.75" customHeight="1" x14ac:dyDescent="0.2">
      <c r="A18" s="214" t="str">
        <f>IF(COUNT(D18:H18)&gt;1,"ОШИБКА",IF(COUNT(D18:H18)=0,"ОШИБКА","OK"))</f>
        <v>OK</v>
      </c>
      <c r="B18" s="113">
        <v>11</v>
      </c>
      <c r="C18" s="53" t="s">
        <v>840</v>
      </c>
      <c r="D18" s="65"/>
      <c r="E18" s="66">
        <v>1</v>
      </c>
      <c r="F18" s="66"/>
      <c r="G18" s="66"/>
      <c r="H18" s="66"/>
      <c r="I18" s="56">
        <v>1</v>
      </c>
      <c r="J18" s="68">
        <f>IF(A18="ОШИБКА","ОШИБКА",E18*4+F18*3+G18*2+H18*1+D18*0)</f>
        <v>4</v>
      </c>
      <c r="K18" s="69">
        <f>IF(A18="ОШИБКА","ОШИБКА",J18*I18)</f>
        <v>4</v>
      </c>
      <c r="L18" s="69">
        <f>IF(A18="ОШИБКА","ОШИБКА",IF(D18=1,0,4*I18))</f>
        <v>4</v>
      </c>
      <c r="M18" s="58" t="s">
        <v>781</v>
      </c>
      <c r="N18" s="58" t="str">
        <f>IF(OR(J18=4, J18=0),"НЕТ",IF(A18="ОШИБКА","ОШИБКА","ДА"))</f>
        <v>НЕТ</v>
      </c>
      <c r="O18" s="57" t="s">
        <v>64</v>
      </c>
      <c r="P18" s="57" t="s">
        <v>65</v>
      </c>
      <c r="Q18" s="57" t="s">
        <v>90</v>
      </c>
      <c r="R18" s="57" t="s">
        <v>147</v>
      </c>
      <c r="S18" s="57"/>
      <c r="T18" s="57"/>
      <c r="U18" s="57" t="s">
        <v>146</v>
      </c>
      <c r="V18" s="57"/>
      <c r="W18" s="57"/>
      <c r="X18" s="59"/>
    </row>
    <row r="19" spans="1:24" s="51" customFormat="1" ht="30" customHeight="1" x14ac:dyDescent="0.2">
      <c r="A19" s="255" t="s">
        <v>457</v>
      </c>
      <c r="B19" s="256"/>
      <c r="C19" s="256"/>
      <c r="D19" s="256"/>
      <c r="E19" s="256"/>
      <c r="F19" s="256"/>
      <c r="G19" s="256"/>
      <c r="H19" s="256"/>
      <c r="I19" s="256"/>
      <c r="J19" s="256"/>
      <c r="K19" s="256"/>
      <c r="L19" s="256"/>
      <c r="M19" s="256"/>
      <c r="N19" s="256"/>
      <c r="O19" s="256"/>
      <c r="P19" s="256"/>
      <c r="Q19" s="256"/>
      <c r="R19" s="256"/>
      <c r="S19" s="256"/>
      <c r="T19" s="256"/>
      <c r="U19" s="256"/>
      <c r="V19" s="256"/>
      <c r="W19" s="256"/>
      <c r="X19" s="257"/>
    </row>
    <row r="20" spans="1:24" ht="48.75" customHeight="1" x14ac:dyDescent="0.2">
      <c r="A20" s="214" t="str">
        <f t="shared" ref="A20:A27" si="0">IF(COUNT(D20:H20)&gt;1,"ОШИБКА",IF(COUNT(D20:H20)=0,"ОШИБКА","OK"))</f>
        <v>OK</v>
      </c>
      <c r="B20" s="113">
        <v>12</v>
      </c>
      <c r="C20" s="53" t="s">
        <v>1197</v>
      </c>
      <c r="D20" s="65"/>
      <c r="E20" s="66"/>
      <c r="F20" s="66">
        <v>1</v>
      </c>
      <c r="G20" s="66"/>
      <c r="H20" s="66"/>
      <c r="I20" s="56">
        <v>2</v>
      </c>
      <c r="J20" s="68">
        <f t="shared" ref="J20:J27" si="1">IF(A20="ОШИБКА","ОШИБКА",E20*4+F20*3+G20*2+H20*1+D20*0)</f>
        <v>3</v>
      </c>
      <c r="K20" s="69">
        <f t="shared" ref="K20:K27" si="2">IF(A20="ОШИБКА","ОШИБКА",J20*I20)</f>
        <v>6</v>
      </c>
      <c r="L20" s="69">
        <f t="shared" ref="L20:L27" si="3">IF(A20="ОШИБКА","ОШИБКА",IF(D20=1,0,4*I20))</f>
        <v>8</v>
      </c>
      <c r="M20" s="58" t="s">
        <v>779</v>
      </c>
      <c r="N20" s="58" t="str">
        <f t="shared" ref="N20:N27" si="4">IF(OR(J20=4, J20=0),"НЕТ",IF(A20="ОШИБКА","ОШИБКА","ДА"))</f>
        <v>ДА</v>
      </c>
      <c r="O20" s="57" t="s">
        <v>148</v>
      </c>
      <c r="P20" s="57" t="s">
        <v>89</v>
      </c>
      <c r="Q20" s="57" t="s">
        <v>90</v>
      </c>
      <c r="R20" s="57" t="s">
        <v>91</v>
      </c>
      <c r="S20" s="57"/>
      <c r="T20" s="57"/>
      <c r="U20" s="57">
        <v>48</v>
      </c>
      <c r="V20" s="57" t="s">
        <v>149</v>
      </c>
      <c r="W20" s="57">
        <v>40</v>
      </c>
      <c r="X20" s="59" t="s">
        <v>150</v>
      </c>
    </row>
    <row r="21" spans="1:24" ht="48.75" customHeight="1" x14ac:dyDescent="0.2">
      <c r="A21" s="214" t="str">
        <f t="shared" si="0"/>
        <v>OK</v>
      </c>
      <c r="B21" s="113">
        <v>13</v>
      </c>
      <c r="C21" s="53" t="s">
        <v>1202</v>
      </c>
      <c r="D21" s="65"/>
      <c r="E21" s="66"/>
      <c r="F21" s="66">
        <v>1</v>
      </c>
      <c r="G21" s="66"/>
      <c r="H21" s="66"/>
      <c r="I21" s="56">
        <v>2</v>
      </c>
      <c r="J21" s="68">
        <f t="shared" si="1"/>
        <v>3</v>
      </c>
      <c r="K21" s="69">
        <f t="shared" si="2"/>
        <v>6</v>
      </c>
      <c r="L21" s="69">
        <f t="shared" si="3"/>
        <v>8</v>
      </c>
      <c r="M21" s="58" t="s">
        <v>779</v>
      </c>
      <c r="N21" s="58" t="str">
        <f t="shared" si="4"/>
        <v>ДА</v>
      </c>
      <c r="O21" s="57" t="s">
        <v>110</v>
      </c>
      <c r="P21" s="57" t="s">
        <v>111</v>
      </c>
      <c r="Q21" s="57" t="s">
        <v>151</v>
      </c>
      <c r="R21" s="57" t="s">
        <v>148</v>
      </c>
      <c r="S21" s="57" t="s">
        <v>78</v>
      </c>
      <c r="T21" s="57"/>
      <c r="U21" s="57" t="s">
        <v>152</v>
      </c>
      <c r="V21" s="57" t="s">
        <v>153</v>
      </c>
      <c r="W21" s="57"/>
      <c r="X21" s="59"/>
    </row>
    <row r="22" spans="1:24" ht="48.75" customHeight="1" x14ac:dyDescent="0.2">
      <c r="A22" s="214" t="str">
        <f t="shared" si="0"/>
        <v>OK</v>
      </c>
      <c r="B22" s="113">
        <v>14</v>
      </c>
      <c r="C22" s="53" t="s">
        <v>841</v>
      </c>
      <c r="D22" s="65"/>
      <c r="E22" s="66">
        <v>1</v>
      </c>
      <c r="F22" s="66"/>
      <c r="G22" s="66"/>
      <c r="H22" s="66"/>
      <c r="I22" s="56">
        <v>1</v>
      </c>
      <c r="J22" s="68">
        <f t="shared" si="1"/>
        <v>4</v>
      </c>
      <c r="K22" s="69">
        <f t="shared" si="2"/>
        <v>4</v>
      </c>
      <c r="L22" s="69">
        <f t="shared" si="3"/>
        <v>4</v>
      </c>
      <c r="M22" s="58" t="s">
        <v>779</v>
      </c>
      <c r="N22" s="58" t="str">
        <f t="shared" si="4"/>
        <v>НЕТ</v>
      </c>
      <c r="O22" s="57" t="s">
        <v>82</v>
      </c>
      <c r="P22" s="57" t="s">
        <v>83</v>
      </c>
      <c r="Q22" s="57" t="s">
        <v>84</v>
      </c>
      <c r="R22" s="57" t="s">
        <v>110</v>
      </c>
      <c r="S22" s="57"/>
      <c r="T22" s="57"/>
      <c r="U22" s="57" t="s">
        <v>154</v>
      </c>
      <c r="V22" s="57" t="s">
        <v>155</v>
      </c>
      <c r="W22" s="57" t="s">
        <v>156</v>
      </c>
      <c r="X22" s="59" t="s">
        <v>157</v>
      </c>
    </row>
    <row r="23" spans="1:24" ht="48.75" customHeight="1" x14ac:dyDescent="0.2">
      <c r="A23" s="214" t="str">
        <f t="shared" si="0"/>
        <v>OK</v>
      </c>
      <c r="B23" s="113">
        <v>15</v>
      </c>
      <c r="C23" s="240" t="s">
        <v>1134</v>
      </c>
      <c r="D23" s="65"/>
      <c r="E23" s="66">
        <v>1</v>
      </c>
      <c r="F23" s="66"/>
      <c r="G23" s="66"/>
      <c r="H23" s="66"/>
      <c r="I23" s="56">
        <v>1</v>
      </c>
      <c r="J23" s="68">
        <f t="shared" si="1"/>
        <v>4</v>
      </c>
      <c r="K23" s="69">
        <f t="shared" si="2"/>
        <v>4</v>
      </c>
      <c r="L23" s="69">
        <f t="shared" si="3"/>
        <v>4</v>
      </c>
      <c r="M23" s="58" t="s">
        <v>779</v>
      </c>
      <c r="N23" s="58" t="str">
        <f t="shared" si="4"/>
        <v>НЕТ</v>
      </c>
      <c r="O23" s="57" t="s">
        <v>83</v>
      </c>
      <c r="P23" s="57" t="s">
        <v>84</v>
      </c>
      <c r="Q23" s="57" t="s">
        <v>111</v>
      </c>
      <c r="R23" s="57"/>
      <c r="S23" s="57"/>
      <c r="T23" s="57"/>
      <c r="U23" s="57" t="s">
        <v>158</v>
      </c>
      <c r="V23" s="57" t="s">
        <v>159</v>
      </c>
      <c r="W23" s="57" t="s">
        <v>160</v>
      </c>
      <c r="X23" s="59"/>
    </row>
    <row r="24" spans="1:24" ht="48.75" customHeight="1" x14ac:dyDescent="0.2">
      <c r="A24" s="214" t="str">
        <f t="shared" si="0"/>
        <v>OK</v>
      </c>
      <c r="B24" s="113">
        <v>16</v>
      </c>
      <c r="C24" s="240" t="s">
        <v>1135</v>
      </c>
      <c r="D24" s="65"/>
      <c r="E24" s="66"/>
      <c r="F24" s="66">
        <v>1</v>
      </c>
      <c r="G24" s="66"/>
      <c r="H24" s="66"/>
      <c r="I24" s="56">
        <v>1</v>
      </c>
      <c r="J24" s="68">
        <f t="shared" si="1"/>
        <v>3</v>
      </c>
      <c r="K24" s="69">
        <f t="shared" si="2"/>
        <v>3</v>
      </c>
      <c r="L24" s="69">
        <f t="shared" si="3"/>
        <v>4</v>
      </c>
      <c r="M24" s="58" t="s">
        <v>779</v>
      </c>
      <c r="N24" s="58" t="str">
        <f t="shared" si="4"/>
        <v>ДА</v>
      </c>
      <c r="O24" s="57" t="s">
        <v>80</v>
      </c>
      <c r="P24" s="57" t="s">
        <v>81</v>
      </c>
      <c r="Q24" s="57" t="s">
        <v>84</v>
      </c>
      <c r="R24" s="57"/>
      <c r="S24" s="57"/>
      <c r="T24" s="57"/>
      <c r="U24" s="57" t="s">
        <v>154</v>
      </c>
      <c r="V24" s="57" t="s">
        <v>155</v>
      </c>
      <c r="W24" s="57" t="s">
        <v>156</v>
      </c>
      <c r="X24" s="59" t="s">
        <v>157</v>
      </c>
    </row>
    <row r="25" spans="1:24" ht="48.75" customHeight="1" x14ac:dyDescent="0.2">
      <c r="A25" s="214" t="str">
        <f t="shared" si="0"/>
        <v>OK</v>
      </c>
      <c r="B25" s="113">
        <v>17</v>
      </c>
      <c r="C25" s="53" t="s">
        <v>842</v>
      </c>
      <c r="D25" s="65"/>
      <c r="E25" s="66">
        <v>1</v>
      </c>
      <c r="F25" s="66"/>
      <c r="G25" s="66"/>
      <c r="H25" s="66"/>
      <c r="I25" s="56">
        <v>2</v>
      </c>
      <c r="J25" s="68">
        <f t="shared" si="1"/>
        <v>4</v>
      </c>
      <c r="K25" s="69">
        <f t="shared" si="2"/>
        <v>8</v>
      </c>
      <c r="L25" s="69">
        <f t="shared" si="3"/>
        <v>8</v>
      </c>
      <c r="M25" s="58" t="s">
        <v>779</v>
      </c>
      <c r="N25" s="58" t="str">
        <f t="shared" si="4"/>
        <v>НЕТ</v>
      </c>
      <c r="O25" s="57" t="s">
        <v>61</v>
      </c>
      <c r="P25" s="57" t="s">
        <v>18</v>
      </c>
      <c r="Q25" s="57" t="s">
        <v>62</v>
      </c>
      <c r="R25" s="57" t="s">
        <v>139</v>
      </c>
      <c r="S25" s="57" t="s">
        <v>16</v>
      </c>
      <c r="T25" s="57" t="s">
        <v>78</v>
      </c>
      <c r="U25" s="57" t="s">
        <v>161</v>
      </c>
      <c r="V25" s="57" t="s">
        <v>162</v>
      </c>
      <c r="W25" s="57">
        <v>48</v>
      </c>
      <c r="X25" s="59">
        <v>40</v>
      </c>
    </row>
    <row r="26" spans="1:24" ht="48.75" customHeight="1" x14ac:dyDescent="0.2">
      <c r="A26" s="214" t="str">
        <f t="shared" si="0"/>
        <v>OK</v>
      </c>
      <c r="B26" s="113">
        <v>18</v>
      </c>
      <c r="C26" s="53" t="s">
        <v>843</v>
      </c>
      <c r="D26" s="65"/>
      <c r="E26" s="66"/>
      <c r="F26" s="66">
        <v>1</v>
      </c>
      <c r="G26" s="66"/>
      <c r="H26" s="66"/>
      <c r="I26" s="56">
        <v>1</v>
      </c>
      <c r="J26" s="68">
        <f t="shared" si="1"/>
        <v>3</v>
      </c>
      <c r="K26" s="69">
        <f t="shared" si="2"/>
        <v>3</v>
      </c>
      <c r="L26" s="69">
        <f t="shared" si="3"/>
        <v>4</v>
      </c>
      <c r="M26" s="58" t="s">
        <v>779</v>
      </c>
      <c r="N26" s="58" t="str">
        <f t="shared" si="4"/>
        <v>ДА</v>
      </c>
      <c r="O26" s="57" t="s">
        <v>61</v>
      </c>
      <c r="P26" s="57" t="s">
        <v>62</v>
      </c>
      <c r="Q26" s="57" t="s">
        <v>16</v>
      </c>
      <c r="R26" s="57" t="s">
        <v>139</v>
      </c>
      <c r="S26" s="57"/>
      <c r="T26" s="57"/>
      <c r="U26" s="57" t="s">
        <v>163</v>
      </c>
      <c r="V26" s="57" t="s">
        <v>140</v>
      </c>
      <c r="W26" s="57"/>
      <c r="X26" s="59"/>
    </row>
    <row r="27" spans="1:24" ht="48.75" customHeight="1" x14ac:dyDescent="0.2">
      <c r="A27" s="214" t="str">
        <f t="shared" si="0"/>
        <v>OK</v>
      </c>
      <c r="B27" s="113">
        <v>19</v>
      </c>
      <c r="C27" s="53" t="s">
        <v>844</v>
      </c>
      <c r="D27" s="65"/>
      <c r="E27" s="66"/>
      <c r="F27" s="66"/>
      <c r="G27" s="66">
        <v>1</v>
      </c>
      <c r="H27" s="66"/>
      <c r="I27" s="56">
        <v>2</v>
      </c>
      <c r="J27" s="68">
        <f t="shared" si="1"/>
        <v>2</v>
      </c>
      <c r="K27" s="69">
        <f t="shared" si="2"/>
        <v>4</v>
      </c>
      <c r="L27" s="69">
        <f t="shared" si="3"/>
        <v>8</v>
      </c>
      <c r="M27" s="58" t="s">
        <v>779</v>
      </c>
      <c r="N27" s="58" t="str">
        <f t="shared" si="4"/>
        <v>ДА</v>
      </c>
      <c r="O27" s="57" t="s">
        <v>80</v>
      </c>
      <c r="P27" s="57" t="s">
        <v>81</v>
      </c>
      <c r="Q27" s="57"/>
      <c r="R27" s="57"/>
      <c r="S27" s="57"/>
      <c r="T27" s="57"/>
      <c r="U27" s="57" t="s">
        <v>164</v>
      </c>
      <c r="V27" s="57" t="s">
        <v>152</v>
      </c>
      <c r="W27" s="57"/>
      <c r="X27" s="59"/>
    </row>
    <row r="28" spans="1:24" s="51" customFormat="1" ht="30" customHeight="1" x14ac:dyDescent="0.2">
      <c r="A28" s="255" t="s">
        <v>777</v>
      </c>
      <c r="B28" s="256"/>
      <c r="C28" s="256"/>
      <c r="D28" s="256"/>
      <c r="E28" s="256"/>
      <c r="F28" s="256"/>
      <c r="G28" s="256"/>
      <c r="H28" s="256"/>
      <c r="I28" s="256"/>
      <c r="J28" s="256"/>
      <c r="K28" s="256"/>
      <c r="L28" s="256"/>
      <c r="M28" s="256"/>
      <c r="N28" s="256"/>
      <c r="O28" s="256"/>
      <c r="P28" s="256"/>
      <c r="Q28" s="256"/>
      <c r="R28" s="256"/>
      <c r="S28" s="256"/>
      <c r="T28" s="256"/>
      <c r="U28" s="256"/>
      <c r="V28" s="256"/>
      <c r="W28" s="256"/>
      <c r="X28" s="257"/>
    </row>
    <row r="29" spans="1:24" ht="49.5" customHeight="1" x14ac:dyDescent="0.2">
      <c r="A29" s="214" t="str">
        <f t="shared" ref="A29:A37" si="5">IF(COUNT(D29:H29)&gt;1,"ОШИБКА",IF(COUNT(D29:H29)=0,"ОШИБКА","OK"))</f>
        <v>OK</v>
      </c>
      <c r="B29" s="113">
        <v>20</v>
      </c>
      <c r="C29" s="52" t="s">
        <v>845</v>
      </c>
      <c r="D29" s="65"/>
      <c r="E29" s="66"/>
      <c r="F29" s="66">
        <v>1</v>
      </c>
      <c r="G29" s="66"/>
      <c r="H29" s="66"/>
      <c r="I29" s="56">
        <v>2</v>
      </c>
      <c r="J29" s="68">
        <f t="shared" ref="J29:J37" si="6">IF(A29="ОШИБКА","ОШИБКА",E29*4+F29*3+G29*2+H29*1+D29*0)</f>
        <v>3</v>
      </c>
      <c r="K29" s="69">
        <f t="shared" ref="K29:K37" si="7">IF(A29="ОШИБКА","ОШИБКА",J29*I29)</f>
        <v>6</v>
      </c>
      <c r="L29" s="69">
        <f t="shared" ref="L29:L37" si="8">IF(A29="ОШИБКА","ОШИБКА",IF(D29=1,0,4*I29))</f>
        <v>8</v>
      </c>
      <c r="M29" s="58" t="s">
        <v>776</v>
      </c>
      <c r="N29" s="58" t="str">
        <f t="shared" ref="N29:N37" si="9">IF(OR(J29=4, J29=0),"НЕТ",IF(A29="ОШИБКА","ОШИБКА","ДА"))</f>
        <v>ДА</v>
      </c>
      <c r="O29" s="57" t="s">
        <v>76</v>
      </c>
      <c r="P29" s="57" t="s">
        <v>112</v>
      </c>
      <c r="Q29" s="57" t="s">
        <v>132</v>
      </c>
      <c r="R29" s="57" t="s">
        <v>144</v>
      </c>
      <c r="S29" s="57"/>
      <c r="T29" s="57"/>
      <c r="U29" s="57">
        <v>14</v>
      </c>
      <c r="V29" s="57" t="s">
        <v>165</v>
      </c>
      <c r="W29" s="57"/>
      <c r="X29" s="59"/>
    </row>
    <row r="30" spans="1:24" ht="49.5" customHeight="1" x14ac:dyDescent="0.2">
      <c r="A30" s="214" t="str">
        <f t="shared" si="5"/>
        <v>OK</v>
      </c>
      <c r="B30" s="113">
        <v>21</v>
      </c>
      <c r="C30" s="52" t="s">
        <v>846</v>
      </c>
      <c r="D30" s="65"/>
      <c r="E30" s="66"/>
      <c r="F30" s="66"/>
      <c r="G30" s="66">
        <v>1</v>
      </c>
      <c r="H30" s="66"/>
      <c r="I30" s="56">
        <v>2</v>
      </c>
      <c r="J30" s="68">
        <f t="shared" si="6"/>
        <v>2</v>
      </c>
      <c r="K30" s="69">
        <f t="shared" si="7"/>
        <v>4</v>
      </c>
      <c r="L30" s="69">
        <f t="shared" si="8"/>
        <v>8</v>
      </c>
      <c r="M30" s="58" t="s">
        <v>776</v>
      </c>
      <c r="N30" s="58" t="str">
        <f t="shared" si="9"/>
        <v>ДА</v>
      </c>
      <c r="O30" s="57" t="s">
        <v>76</v>
      </c>
      <c r="P30" s="57" t="s">
        <v>79</v>
      </c>
      <c r="Q30" s="57" t="s">
        <v>112</v>
      </c>
      <c r="R30" s="57" t="s">
        <v>143</v>
      </c>
      <c r="S30" s="57"/>
      <c r="T30" s="57"/>
      <c r="U30" s="57">
        <v>14</v>
      </c>
      <c r="V30" s="57" t="s">
        <v>165</v>
      </c>
      <c r="W30" s="57" t="s">
        <v>166</v>
      </c>
      <c r="X30" s="59"/>
    </row>
    <row r="31" spans="1:24" ht="49.5" customHeight="1" x14ac:dyDescent="0.2">
      <c r="A31" s="214" t="str">
        <f t="shared" si="5"/>
        <v>OK</v>
      </c>
      <c r="B31" s="113">
        <v>22</v>
      </c>
      <c r="C31" s="52" t="s">
        <v>847</v>
      </c>
      <c r="D31" s="65"/>
      <c r="E31" s="66"/>
      <c r="F31" s="66"/>
      <c r="G31" s="66"/>
      <c r="H31" s="66">
        <v>1</v>
      </c>
      <c r="I31" s="56">
        <v>2</v>
      </c>
      <c r="J31" s="68">
        <f t="shared" si="6"/>
        <v>1</v>
      </c>
      <c r="K31" s="69">
        <f t="shared" si="7"/>
        <v>2</v>
      </c>
      <c r="L31" s="69">
        <f t="shared" si="8"/>
        <v>8</v>
      </c>
      <c r="M31" s="58" t="s">
        <v>776</v>
      </c>
      <c r="N31" s="58" t="str">
        <f t="shared" si="9"/>
        <v>ДА</v>
      </c>
      <c r="O31" s="57" t="s">
        <v>76</v>
      </c>
      <c r="P31" s="57" t="s">
        <v>79</v>
      </c>
      <c r="Q31" s="57" t="s">
        <v>112</v>
      </c>
      <c r="R31" s="57" t="s">
        <v>143</v>
      </c>
      <c r="S31" s="57"/>
      <c r="T31" s="57"/>
      <c r="U31" s="57">
        <v>14</v>
      </c>
      <c r="V31" s="57" t="s">
        <v>165</v>
      </c>
      <c r="W31" s="57" t="s">
        <v>166</v>
      </c>
      <c r="X31" s="59"/>
    </row>
    <row r="32" spans="1:24" ht="49.5" customHeight="1" x14ac:dyDescent="0.2">
      <c r="A32" s="214" t="str">
        <f t="shared" si="5"/>
        <v>OK</v>
      </c>
      <c r="B32" s="113">
        <v>23</v>
      </c>
      <c r="C32" s="52" t="s">
        <v>848</v>
      </c>
      <c r="D32" s="65"/>
      <c r="E32" s="66"/>
      <c r="F32" s="66"/>
      <c r="G32" s="66"/>
      <c r="H32" s="66">
        <v>1</v>
      </c>
      <c r="I32" s="56">
        <v>1</v>
      </c>
      <c r="J32" s="68">
        <f t="shared" si="6"/>
        <v>1</v>
      </c>
      <c r="K32" s="69">
        <f t="shared" si="7"/>
        <v>1</v>
      </c>
      <c r="L32" s="69">
        <f t="shared" si="8"/>
        <v>4</v>
      </c>
      <c r="M32" s="58" t="s">
        <v>776</v>
      </c>
      <c r="N32" s="58" t="str">
        <f t="shared" si="9"/>
        <v>ДА</v>
      </c>
      <c r="O32" s="57" t="s">
        <v>79</v>
      </c>
      <c r="P32" s="57" t="s">
        <v>167</v>
      </c>
      <c r="Q32" s="57" t="s">
        <v>168</v>
      </c>
      <c r="R32" s="57"/>
      <c r="S32" s="57"/>
      <c r="T32" s="57"/>
      <c r="U32" s="57">
        <v>14</v>
      </c>
      <c r="V32" s="57" t="s">
        <v>165</v>
      </c>
      <c r="W32" s="57" t="s">
        <v>166</v>
      </c>
      <c r="X32" s="59"/>
    </row>
    <row r="33" spans="1:26" ht="49.5" customHeight="1" x14ac:dyDescent="0.2">
      <c r="A33" s="214" t="str">
        <f t="shared" si="5"/>
        <v>OK</v>
      </c>
      <c r="B33" s="113">
        <v>24</v>
      </c>
      <c r="C33" s="52" t="s">
        <v>849</v>
      </c>
      <c r="D33" s="65"/>
      <c r="E33" s="66"/>
      <c r="F33" s="66"/>
      <c r="G33" s="66">
        <v>1</v>
      </c>
      <c r="H33" s="66"/>
      <c r="I33" s="56">
        <v>1</v>
      </c>
      <c r="J33" s="68">
        <f t="shared" si="6"/>
        <v>2</v>
      </c>
      <c r="K33" s="69">
        <f t="shared" si="7"/>
        <v>2</v>
      </c>
      <c r="L33" s="69">
        <f t="shared" si="8"/>
        <v>4</v>
      </c>
      <c r="M33" s="58" t="s">
        <v>776</v>
      </c>
      <c r="N33" s="58" t="str">
        <f t="shared" si="9"/>
        <v>ДА</v>
      </c>
      <c r="O33" s="57" t="s">
        <v>79</v>
      </c>
      <c r="P33" s="57" t="s">
        <v>112</v>
      </c>
      <c r="Q33" s="57" t="s">
        <v>167</v>
      </c>
      <c r="R33" s="57" t="s">
        <v>168</v>
      </c>
      <c r="S33" s="57"/>
      <c r="T33" s="57"/>
      <c r="U33" s="57">
        <v>14</v>
      </c>
      <c r="V33" s="57" t="s">
        <v>165</v>
      </c>
      <c r="W33" s="57" t="s">
        <v>166</v>
      </c>
      <c r="X33" s="59"/>
    </row>
    <row r="34" spans="1:26" ht="49.5" customHeight="1" x14ac:dyDescent="0.2">
      <c r="A34" s="214" t="str">
        <f t="shared" si="5"/>
        <v>OK</v>
      </c>
      <c r="B34" s="113">
        <v>25</v>
      </c>
      <c r="C34" s="53" t="s">
        <v>1171</v>
      </c>
      <c r="D34" s="65"/>
      <c r="E34" s="66"/>
      <c r="F34" s="66"/>
      <c r="G34" s="66">
        <v>1</v>
      </c>
      <c r="H34" s="66"/>
      <c r="I34" s="56">
        <v>2</v>
      </c>
      <c r="J34" s="68">
        <f t="shared" si="6"/>
        <v>2</v>
      </c>
      <c r="K34" s="69">
        <f t="shared" si="7"/>
        <v>4</v>
      </c>
      <c r="L34" s="69">
        <f t="shared" si="8"/>
        <v>8</v>
      </c>
      <c r="M34" s="58" t="s">
        <v>776</v>
      </c>
      <c r="N34" s="58" t="str">
        <f t="shared" si="9"/>
        <v>ДА</v>
      </c>
      <c r="O34" s="57" t="s">
        <v>79</v>
      </c>
      <c r="P34" s="57" t="s">
        <v>167</v>
      </c>
      <c r="Q34" s="57" t="s">
        <v>169</v>
      </c>
      <c r="R34" s="57" t="s">
        <v>170</v>
      </c>
      <c r="S34" s="57"/>
      <c r="T34" s="57"/>
      <c r="U34" s="57">
        <v>14</v>
      </c>
      <c r="V34" s="57" t="s">
        <v>166</v>
      </c>
      <c r="W34" s="57"/>
      <c r="X34" s="59"/>
    </row>
    <row r="35" spans="1:26" ht="49.5" customHeight="1" x14ac:dyDescent="0.2">
      <c r="A35" s="214" t="str">
        <f t="shared" si="5"/>
        <v>OK</v>
      </c>
      <c r="B35" s="113">
        <v>26</v>
      </c>
      <c r="C35" s="52" t="s">
        <v>850</v>
      </c>
      <c r="D35" s="65"/>
      <c r="E35" s="66"/>
      <c r="F35" s="66"/>
      <c r="G35" s="66"/>
      <c r="H35" s="66">
        <v>1</v>
      </c>
      <c r="I35" s="56">
        <v>2</v>
      </c>
      <c r="J35" s="68">
        <f t="shared" si="6"/>
        <v>1</v>
      </c>
      <c r="K35" s="69">
        <f t="shared" si="7"/>
        <v>2</v>
      </c>
      <c r="L35" s="69">
        <f t="shared" si="8"/>
        <v>8</v>
      </c>
      <c r="M35" s="58" t="s">
        <v>776</v>
      </c>
      <c r="N35" s="58" t="str">
        <f t="shared" si="9"/>
        <v>ДА</v>
      </c>
      <c r="O35" s="57" t="s">
        <v>77</v>
      </c>
      <c r="P35" s="57" t="s">
        <v>21</v>
      </c>
      <c r="Q35" s="57" t="s">
        <v>91</v>
      </c>
      <c r="R35" s="57"/>
      <c r="S35" s="57"/>
      <c r="T35" s="57"/>
      <c r="U35" s="57" t="s">
        <v>137</v>
      </c>
      <c r="V35" s="57"/>
      <c r="W35" s="57"/>
      <c r="X35" s="59"/>
    </row>
    <row r="36" spans="1:26" ht="49.5" customHeight="1" x14ac:dyDescent="0.2">
      <c r="A36" s="214" t="str">
        <f t="shared" si="5"/>
        <v>OK</v>
      </c>
      <c r="B36" s="113">
        <v>27</v>
      </c>
      <c r="C36" s="52" t="s">
        <v>851</v>
      </c>
      <c r="D36" s="65"/>
      <c r="E36" s="66">
        <v>1</v>
      </c>
      <c r="F36" s="66"/>
      <c r="G36" s="66"/>
      <c r="H36" s="66"/>
      <c r="I36" s="56">
        <v>1</v>
      </c>
      <c r="J36" s="68">
        <f t="shared" si="6"/>
        <v>4</v>
      </c>
      <c r="K36" s="69">
        <f t="shared" si="7"/>
        <v>4</v>
      </c>
      <c r="L36" s="69">
        <f t="shared" si="8"/>
        <v>4</v>
      </c>
      <c r="M36" s="58" t="s">
        <v>776</v>
      </c>
      <c r="N36" s="58" t="str">
        <f t="shared" si="9"/>
        <v>НЕТ</v>
      </c>
      <c r="O36" s="57" t="s">
        <v>76</v>
      </c>
      <c r="P36" s="57" t="s">
        <v>112</v>
      </c>
      <c r="Q36" s="57" t="s">
        <v>133</v>
      </c>
      <c r="R36" s="57" t="s">
        <v>171</v>
      </c>
      <c r="S36" s="57" t="s">
        <v>172</v>
      </c>
      <c r="T36" s="57"/>
      <c r="U36" s="57" t="s">
        <v>173</v>
      </c>
      <c r="V36" s="57" t="s">
        <v>166</v>
      </c>
      <c r="W36" s="57"/>
      <c r="X36" s="59"/>
    </row>
    <row r="37" spans="1:26" ht="49.5" customHeight="1" x14ac:dyDescent="0.2">
      <c r="A37" s="214" t="str">
        <f t="shared" si="5"/>
        <v>OK</v>
      </c>
      <c r="B37" s="113">
        <v>28</v>
      </c>
      <c r="C37" s="52" t="s">
        <v>895</v>
      </c>
      <c r="D37" s="65"/>
      <c r="E37" s="66">
        <v>1</v>
      </c>
      <c r="F37" s="66"/>
      <c r="G37" s="66"/>
      <c r="H37" s="66"/>
      <c r="I37" s="56">
        <v>1</v>
      </c>
      <c r="J37" s="68">
        <f t="shared" si="6"/>
        <v>4</v>
      </c>
      <c r="K37" s="69">
        <f t="shared" si="7"/>
        <v>4</v>
      </c>
      <c r="L37" s="69">
        <f t="shared" si="8"/>
        <v>4</v>
      </c>
      <c r="M37" s="58" t="s">
        <v>776</v>
      </c>
      <c r="N37" s="58" t="str">
        <f t="shared" si="9"/>
        <v>НЕТ</v>
      </c>
      <c r="O37" s="57" t="s">
        <v>124</v>
      </c>
      <c r="P37" s="57" t="s">
        <v>41</v>
      </c>
      <c r="Q37" s="57" t="s">
        <v>70</v>
      </c>
      <c r="R37" s="57"/>
      <c r="S37" s="57"/>
      <c r="T37" s="57"/>
      <c r="U37" s="57" t="s">
        <v>174</v>
      </c>
      <c r="V37" s="57" t="s">
        <v>175</v>
      </c>
      <c r="W37" s="57" t="s">
        <v>176</v>
      </c>
      <c r="X37" s="59"/>
    </row>
    <row r="38" spans="1:26" s="51" customFormat="1" ht="30" customHeight="1" x14ac:dyDescent="0.2">
      <c r="A38" s="255" t="s">
        <v>782</v>
      </c>
      <c r="B38" s="256"/>
      <c r="C38" s="256"/>
      <c r="D38" s="256"/>
      <c r="E38" s="256"/>
      <c r="F38" s="256"/>
      <c r="G38" s="256"/>
      <c r="H38" s="256"/>
      <c r="I38" s="256"/>
      <c r="J38" s="256"/>
      <c r="K38" s="256"/>
      <c r="L38" s="256"/>
      <c r="M38" s="256"/>
      <c r="N38" s="256"/>
      <c r="O38" s="256"/>
      <c r="P38" s="256"/>
      <c r="Q38" s="256"/>
      <c r="R38" s="256"/>
      <c r="S38" s="256"/>
      <c r="T38" s="256"/>
      <c r="U38" s="256"/>
      <c r="V38" s="256"/>
      <c r="W38" s="256"/>
      <c r="X38" s="257"/>
    </row>
    <row r="39" spans="1:26" ht="48.75" customHeight="1" x14ac:dyDescent="0.2">
      <c r="A39" s="214" t="str">
        <f>IF(COUNT(D39:H39)&gt;1,"ОШИБКА",IF(COUNT(D39:H39)=0,"ОШИБКА","OK"))</f>
        <v>OK</v>
      </c>
      <c r="B39" s="113">
        <v>29</v>
      </c>
      <c r="C39" s="52" t="s">
        <v>852</v>
      </c>
      <c r="D39" s="65"/>
      <c r="E39" s="66"/>
      <c r="F39" s="66"/>
      <c r="G39" s="66"/>
      <c r="H39" s="66">
        <v>1</v>
      </c>
      <c r="I39" s="56">
        <v>1</v>
      </c>
      <c r="J39" s="68">
        <f>IF(A39="ОШИБКА","ОШИБКА",E39*4+F39*3+G39*2+H39*1+D39*0)</f>
        <v>1</v>
      </c>
      <c r="K39" s="69">
        <f>IF(A39="ОШИБКА","ОШИБКА",J39*I39)</f>
        <v>1</v>
      </c>
      <c r="L39" s="69">
        <f>IF(A39="ОШИБКА","ОШИБКА",IF(D39=1,0,4*I39))</f>
        <v>4</v>
      </c>
      <c r="M39" s="58" t="s">
        <v>783</v>
      </c>
      <c r="N39" s="58" t="str">
        <f>IF(OR(J39=4, J39=0),"НЕТ",IF(A39="ОШИБКА","ОШИБКА","ДА"))</f>
        <v>ДА</v>
      </c>
      <c r="O39" s="57" t="s">
        <v>89</v>
      </c>
      <c r="P39" s="57" t="s">
        <v>93</v>
      </c>
      <c r="Q39" s="57" t="s">
        <v>90</v>
      </c>
      <c r="R39" s="57" t="s">
        <v>21</v>
      </c>
      <c r="S39" s="57"/>
      <c r="T39" s="57"/>
      <c r="U39" s="57" t="s">
        <v>137</v>
      </c>
      <c r="V39" s="57">
        <v>40</v>
      </c>
      <c r="W39" s="57" t="s">
        <v>149</v>
      </c>
      <c r="X39" s="59"/>
    </row>
    <row r="40" spans="1:26" ht="48.75" customHeight="1" x14ac:dyDescent="0.2">
      <c r="A40" s="214" t="str">
        <f>IF(COUNT(D40:H40)&gt;1,"ОШИБКА",IF(COUNT(D40:H40)=0,"ОШИБКА","OK"))</f>
        <v>OK</v>
      </c>
      <c r="B40" s="113">
        <v>30</v>
      </c>
      <c r="C40" s="53" t="s">
        <v>1172</v>
      </c>
      <c r="D40" s="65"/>
      <c r="E40" s="66"/>
      <c r="F40" s="66"/>
      <c r="G40" s="66"/>
      <c r="H40" s="66">
        <v>1</v>
      </c>
      <c r="I40" s="56">
        <v>1</v>
      </c>
      <c r="J40" s="68">
        <f>IF(A40="ОШИБКА","ОШИБКА",E40*4+F40*3+G40*2+H40*1+D40*0)</f>
        <v>1</v>
      </c>
      <c r="K40" s="69">
        <f>IF(A40="ОШИБКА","ОШИБКА",J40*I40)</f>
        <v>1</v>
      </c>
      <c r="L40" s="69">
        <f>IF(A40="ОШИБКА","ОШИБКА",IF(D40=1,0,4*I40))</f>
        <v>4</v>
      </c>
      <c r="M40" s="58" t="s">
        <v>783</v>
      </c>
      <c r="N40" s="58" t="str">
        <f>IF(OR(J40=4, J40=0),"НЕТ",IF(A40="ОШИБКА","ОШИБКА","ДА"))</f>
        <v>ДА</v>
      </c>
      <c r="O40" s="57" t="s">
        <v>89</v>
      </c>
      <c r="P40" s="57" t="s">
        <v>93</v>
      </c>
      <c r="Q40" s="57" t="s">
        <v>90</v>
      </c>
      <c r="R40" s="57" t="s">
        <v>21</v>
      </c>
      <c r="S40" s="57"/>
      <c r="T40" s="57"/>
      <c r="U40" s="57" t="s">
        <v>137</v>
      </c>
      <c r="V40" s="57" t="s">
        <v>166</v>
      </c>
      <c r="W40" s="57" t="s">
        <v>177</v>
      </c>
      <c r="X40" s="59"/>
    </row>
    <row r="41" spans="1:26" ht="48.75" customHeight="1" x14ac:dyDescent="0.2">
      <c r="A41" s="214" t="str">
        <f>IF(COUNT(D41:H41)&gt;1,"ОШИБКА",IF(COUNT(D41:H41)=0,"ОШИБКА","OK"))</f>
        <v>OK</v>
      </c>
      <c r="B41" s="113">
        <v>31</v>
      </c>
      <c r="C41" s="53" t="s">
        <v>1173</v>
      </c>
      <c r="D41" s="65"/>
      <c r="E41" s="66"/>
      <c r="F41" s="66">
        <v>1</v>
      </c>
      <c r="G41" s="66"/>
      <c r="H41" s="66"/>
      <c r="I41" s="56">
        <v>1</v>
      </c>
      <c r="J41" s="68">
        <f>IF(A41="ОШИБКА","ОШИБКА",E41*4+F41*3+G41*2+H41*1+D41*0)</f>
        <v>3</v>
      </c>
      <c r="K41" s="69">
        <f>IF(A41="ОШИБКА","ОШИБКА",J41*I41)</f>
        <v>3</v>
      </c>
      <c r="L41" s="69">
        <f>IF(A41="ОШИБКА","ОШИБКА",IF(D41=1,0,4*I41))</f>
        <v>4</v>
      </c>
      <c r="M41" s="58" t="s">
        <v>783</v>
      </c>
      <c r="N41" s="58" t="str">
        <f>IF(OR(J41=4, J41=0),"НЕТ",IF(A41="ОШИБКА","ОШИБКА","ДА"))</f>
        <v>ДА</v>
      </c>
      <c r="O41" s="57" t="s">
        <v>89</v>
      </c>
      <c r="P41" s="57" t="s">
        <v>21</v>
      </c>
      <c r="Q41" s="57" t="s">
        <v>88</v>
      </c>
      <c r="R41" s="57"/>
      <c r="S41" s="57"/>
      <c r="T41" s="57"/>
      <c r="U41" s="57" t="s">
        <v>137</v>
      </c>
      <c r="V41" s="57" t="s">
        <v>166</v>
      </c>
      <c r="W41" s="57"/>
      <c r="X41" s="59"/>
    </row>
    <row r="42" spans="1:26" ht="56.1" customHeight="1" x14ac:dyDescent="0.2">
      <c r="A42" s="214" t="str">
        <f>IF(COUNT(D42:H42)&gt;1,"ОШИБКА",IF(COUNT(D42:H42)=0,"ОШИБКА","OK"))</f>
        <v>OK</v>
      </c>
      <c r="B42" s="113">
        <v>32</v>
      </c>
      <c r="C42" s="53" t="s">
        <v>1136</v>
      </c>
      <c r="D42" s="65"/>
      <c r="E42" s="66"/>
      <c r="F42" s="66"/>
      <c r="G42" s="66"/>
      <c r="H42" s="66">
        <v>1</v>
      </c>
      <c r="I42" s="56">
        <v>2</v>
      </c>
      <c r="J42" s="68">
        <f>IF(A42="ОШИБКА","ОШИБКА",E42*4+F42*3+G42*2+H42*1+D42*0)</f>
        <v>1</v>
      </c>
      <c r="K42" s="69">
        <f>IF(A42="ОШИБКА","ОШИБКА",J42*I42)</f>
        <v>2</v>
      </c>
      <c r="L42" s="69">
        <f>IF(A42="ОШИБКА","ОШИБКА",IF(D42=1,0,4*I42))</f>
        <v>8</v>
      </c>
      <c r="M42" s="58" t="s">
        <v>783</v>
      </c>
      <c r="N42" s="58" t="str">
        <f>IF(OR(J42=4, J42=0),"НЕТ",IF(A42="ОШИБКА","ОШИБКА","ДА"))</f>
        <v>ДА</v>
      </c>
      <c r="O42" s="57" t="s">
        <v>75</v>
      </c>
      <c r="P42" s="57" t="s">
        <v>88</v>
      </c>
      <c r="Q42" s="57" t="s">
        <v>21</v>
      </c>
      <c r="R42" s="57" t="s">
        <v>93</v>
      </c>
      <c r="S42" s="57"/>
      <c r="T42" s="57"/>
      <c r="U42" s="57" t="s">
        <v>137</v>
      </c>
      <c r="V42" s="57" t="s">
        <v>152</v>
      </c>
      <c r="W42" s="57" t="s">
        <v>178</v>
      </c>
      <c r="X42" s="59" t="s">
        <v>160</v>
      </c>
    </row>
    <row r="43" spans="1:26" ht="48.75" customHeight="1" x14ac:dyDescent="0.2">
      <c r="A43" s="214" t="str">
        <f>IF(COUNT(D43:H43)&gt;1,"ОШИБКА",IF(COUNT(D43:H43)=0,"ОШИБКА","OK"))</f>
        <v>OK</v>
      </c>
      <c r="B43" s="113">
        <v>33</v>
      </c>
      <c r="C43" s="53" t="s">
        <v>1174</v>
      </c>
      <c r="D43" s="65"/>
      <c r="E43" s="66"/>
      <c r="F43" s="66">
        <v>1</v>
      </c>
      <c r="G43" s="66"/>
      <c r="H43" s="66"/>
      <c r="I43" s="56">
        <v>1</v>
      </c>
      <c r="J43" s="68">
        <f>IF(A43="ОШИБКА","ОШИБКА",E43*4+F43*3+G43*2+H43*1+D43*0)</f>
        <v>3</v>
      </c>
      <c r="K43" s="69">
        <f>IF(A43="ОШИБКА","ОШИБКА",J43*I43)</f>
        <v>3</v>
      </c>
      <c r="L43" s="69">
        <f>IF(A43="ОШИБКА","ОШИБКА",IF(D43=1,0,4*I43))</f>
        <v>4</v>
      </c>
      <c r="M43" s="58" t="s">
        <v>783</v>
      </c>
      <c r="N43" s="58" t="str">
        <f>IF(OR(J43=4, J43=0),"НЕТ",IF(A43="ОШИБКА","ОШИБКА","ДА"))</f>
        <v>ДА</v>
      </c>
      <c r="O43" s="57" t="s">
        <v>90</v>
      </c>
      <c r="P43" s="57" t="s">
        <v>88</v>
      </c>
      <c r="Q43" s="57" t="s">
        <v>21</v>
      </c>
      <c r="R43" s="57" t="s">
        <v>179</v>
      </c>
      <c r="S43" s="57"/>
      <c r="T43" s="57"/>
      <c r="U43" s="57" t="s">
        <v>137</v>
      </c>
      <c r="V43" s="57" t="s">
        <v>150</v>
      </c>
      <c r="W43" s="57"/>
      <c r="X43" s="59"/>
    </row>
    <row r="44" spans="1:26" s="51" customFormat="1" ht="30" customHeight="1" x14ac:dyDescent="0.2">
      <c r="A44" s="255" t="s">
        <v>784</v>
      </c>
      <c r="B44" s="256"/>
      <c r="C44" s="256"/>
      <c r="D44" s="256"/>
      <c r="E44" s="256"/>
      <c r="F44" s="256"/>
      <c r="G44" s="256"/>
      <c r="H44" s="256"/>
      <c r="I44" s="256"/>
      <c r="J44" s="256"/>
      <c r="K44" s="256"/>
      <c r="L44" s="256"/>
      <c r="M44" s="256"/>
      <c r="N44" s="256"/>
      <c r="O44" s="256"/>
      <c r="P44" s="256"/>
      <c r="Q44" s="256"/>
      <c r="R44" s="256"/>
      <c r="S44" s="256"/>
      <c r="T44" s="256"/>
      <c r="U44" s="256"/>
      <c r="V44" s="256"/>
      <c r="W44" s="256"/>
      <c r="X44" s="257"/>
    </row>
    <row r="45" spans="1:26" ht="48.75" customHeight="1" x14ac:dyDescent="0.25">
      <c r="A45" s="214" t="str">
        <f>IF(COUNT(D45:H45)&gt;1,"ОШИБКА",IF(COUNT(D45:H45)=0,"ОШИБКА","OK"))</f>
        <v>OK</v>
      </c>
      <c r="B45" s="113">
        <v>34</v>
      </c>
      <c r="C45" s="52" t="s">
        <v>853</v>
      </c>
      <c r="D45" s="65"/>
      <c r="E45" s="66"/>
      <c r="F45" s="66"/>
      <c r="G45" s="66">
        <v>1</v>
      </c>
      <c r="H45" s="66"/>
      <c r="I45" s="56">
        <v>1</v>
      </c>
      <c r="J45" s="68">
        <f>IF(A45="ОШИБКА","ОШИБКА",E45*4+F45*3+G45*2+H45*1+D45*0)</f>
        <v>2</v>
      </c>
      <c r="K45" s="69">
        <f>IF(A45="ОШИБКА","ОШИБКА",J45*I45)</f>
        <v>2</v>
      </c>
      <c r="L45" s="69">
        <f>IF(A45="ОШИБКА","ОШИБКА",IF(D45=1,0,4*I45))</f>
        <v>4</v>
      </c>
      <c r="M45" s="60" t="s">
        <v>832</v>
      </c>
      <c r="N45" s="58" t="str">
        <f>IF(OR(J45=4, J45=0),"НЕТ",IF(A45="ОШИБКА","ОШИБКА","ДА"))</f>
        <v>ДА</v>
      </c>
      <c r="O45" s="57" t="s">
        <v>90</v>
      </c>
      <c r="P45" s="57" t="s">
        <v>75</v>
      </c>
      <c r="Q45" s="57"/>
      <c r="R45" s="57"/>
      <c r="S45" s="57"/>
      <c r="T45" s="57"/>
      <c r="U45" s="57" t="s">
        <v>137</v>
      </c>
      <c r="V45" s="57"/>
      <c r="W45" s="57"/>
      <c r="X45" s="59"/>
      <c r="Z45"/>
    </row>
    <row r="46" spans="1:26" ht="48.75" customHeight="1" x14ac:dyDescent="0.25">
      <c r="A46" s="214" t="str">
        <f>IF(COUNT(D46:H46)&gt;1,"ОШИБКА",IF(COUNT(D46:H46)=0,"ОШИБКА","OK"))</f>
        <v>OK</v>
      </c>
      <c r="B46" s="113">
        <v>35</v>
      </c>
      <c r="C46" s="54" t="s">
        <v>854</v>
      </c>
      <c r="D46" s="65"/>
      <c r="E46" s="66"/>
      <c r="F46" s="66">
        <v>1</v>
      </c>
      <c r="G46" s="66"/>
      <c r="H46" s="66"/>
      <c r="I46" s="56">
        <v>1</v>
      </c>
      <c r="J46" s="68">
        <f>IF(A46="ОШИБКА","ОШИБКА",E46*4+F46*3+G46*2+H46*1+D46*0)</f>
        <v>3</v>
      </c>
      <c r="K46" s="69">
        <f>IF(A46="ОШИБКА","ОШИБКА",J46*I46)</f>
        <v>3</v>
      </c>
      <c r="L46" s="69">
        <f>IF(A46="ОШИБКА","ОШИБКА",IF(D46=1,0,4*I46))</f>
        <v>4</v>
      </c>
      <c r="M46" s="60" t="s">
        <v>832</v>
      </c>
      <c r="N46" s="58" t="str">
        <f>IF(OR(J46=4, J46=0),"НЕТ",IF(A46="ОШИБКА","ОШИБКА","ДА"))</f>
        <v>ДА</v>
      </c>
      <c r="O46" s="57" t="s">
        <v>75</v>
      </c>
      <c r="P46" s="57" t="s">
        <v>90</v>
      </c>
      <c r="Q46" s="57" t="s">
        <v>89</v>
      </c>
      <c r="R46" s="57" t="s">
        <v>92</v>
      </c>
      <c r="S46" s="57"/>
      <c r="T46" s="57"/>
      <c r="U46" s="57" t="s">
        <v>137</v>
      </c>
      <c r="V46" s="57" t="s">
        <v>149</v>
      </c>
      <c r="W46" s="57">
        <v>48</v>
      </c>
      <c r="X46" s="59">
        <v>52</v>
      </c>
      <c r="Z46" s="39"/>
    </row>
    <row r="47" spans="1:26" s="51" customFormat="1" ht="30" customHeight="1" x14ac:dyDescent="0.2">
      <c r="A47" s="255" t="s">
        <v>1166</v>
      </c>
      <c r="B47" s="256"/>
      <c r="C47" s="256"/>
      <c r="D47" s="256"/>
      <c r="E47" s="256"/>
      <c r="F47" s="256"/>
      <c r="G47" s="256"/>
      <c r="H47" s="256"/>
      <c r="I47" s="256"/>
      <c r="J47" s="256"/>
      <c r="K47" s="256"/>
      <c r="L47" s="256"/>
      <c r="M47" s="256"/>
      <c r="N47" s="256"/>
      <c r="O47" s="256"/>
      <c r="P47" s="256"/>
      <c r="Q47" s="256"/>
      <c r="R47" s="256"/>
      <c r="S47" s="256"/>
      <c r="T47" s="256"/>
      <c r="U47" s="256"/>
      <c r="V47" s="256"/>
      <c r="W47" s="256"/>
      <c r="X47" s="257"/>
    </row>
    <row r="48" spans="1:26" ht="48.75" customHeight="1" x14ac:dyDescent="0.25">
      <c r="A48" s="214" t="str">
        <f>IF(COUNT(D48:H48)&gt;1,"ОШИБКА",IF(COUNT(D48:H48)=0,"ОШИБКА","OK"))</f>
        <v>OK</v>
      </c>
      <c r="B48" s="113">
        <v>36</v>
      </c>
      <c r="C48" s="54" t="s">
        <v>855</v>
      </c>
      <c r="D48" s="65"/>
      <c r="E48" s="66">
        <v>1</v>
      </c>
      <c r="F48" s="66"/>
      <c r="G48" s="66"/>
      <c r="H48" s="66"/>
      <c r="I48" s="56">
        <v>1</v>
      </c>
      <c r="J48" s="68">
        <f>IF(A48="ОШИБКА","ОШИБКА",E48*4+F48*3+G48*2+H48*1+D48*0)</f>
        <v>4</v>
      </c>
      <c r="K48" s="69">
        <f>IF(A48="ОШИБКА","ОШИБКА",J48*I48)</f>
        <v>4</v>
      </c>
      <c r="L48" s="69">
        <f>IF(A48="ОШИБКА","ОШИБКА",IF(D48=1,0,4*I48))</f>
        <v>4</v>
      </c>
      <c r="M48" s="60" t="s">
        <v>773</v>
      </c>
      <c r="N48" s="58" t="str">
        <f>IF(OR(J48=4, J48=0),"НЕТ",IF(A48="ОШИБКА","ОШИБКА","ДА"))</f>
        <v>НЕТ</v>
      </c>
      <c r="O48" s="57" t="s">
        <v>94</v>
      </c>
      <c r="P48" s="57" t="s">
        <v>28</v>
      </c>
      <c r="Q48" s="57" t="s">
        <v>23</v>
      </c>
      <c r="R48" s="57" t="s">
        <v>100</v>
      </c>
      <c r="S48" s="57"/>
      <c r="T48" s="57"/>
      <c r="U48" s="57" t="s">
        <v>137</v>
      </c>
      <c r="V48" s="57" t="s">
        <v>146</v>
      </c>
      <c r="W48" s="57"/>
      <c r="X48" s="59"/>
      <c r="Z48" s="39"/>
    </row>
    <row r="49" spans="1:26" ht="48.75" customHeight="1" x14ac:dyDescent="0.25">
      <c r="A49" s="214" t="str">
        <f>IF(COUNT(D49:H49)&gt;1,"ОШИБКА",IF(COUNT(D49:H49)=0,"ОШИБКА","OK"))</f>
        <v>OK</v>
      </c>
      <c r="B49" s="113">
        <v>37</v>
      </c>
      <c r="C49" s="54" t="s">
        <v>856</v>
      </c>
      <c r="D49" s="65"/>
      <c r="E49" s="66">
        <v>1</v>
      </c>
      <c r="F49" s="66"/>
      <c r="G49" s="66"/>
      <c r="H49" s="66"/>
      <c r="I49" s="56">
        <v>1</v>
      </c>
      <c r="J49" s="68">
        <f>IF(A49="ОШИБКА","ОШИБКА",E49*4+F49*3+G49*2+H49*1+D49*0)</f>
        <v>4</v>
      </c>
      <c r="K49" s="69">
        <f>IF(A49="ОШИБКА","ОШИБКА",J49*I49)</f>
        <v>4</v>
      </c>
      <c r="L49" s="69">
        <f>IF(A49="ОШИБКА","ОШИБКА",IF(D49=1,0,4*I49))</f>
        <v>4</v>
      </c>
      <c r="M49" s="60" t="s">
        <v>773</v>
      </c>
      <c r="N49" s="58" t="str">
        <f>IF(OR(J49=4, J49=0),"НЕТ",IF(A49="ОШИБКА","ОШИБКА","ДА"))</f>
        <v>НЕТ</v>
      </c>
      <c r="O49" s="57" t="s">
        <v>86</v>
      </c>
      <c r="P49" s="57" t="s">
        <v>180</v>
      </c>
      <c r="Q49" s="57"/>
      <c r="R49" s="57"/>
      <c r="S49" s="57"/>
      <c r="T49" s="57"/>
      <c r="U49" s="57" t="s">
        <v>137</v>
      </c>
      <c r="V49" s="57" t="s">
        <v>146</v>
      </c>
      <c r="W49" s="57"/>
      <c r="X49" s="59"/>
      <c r="Z49" s="39"/>
    </row>
    <row r="50" spans="1:26" ht="48.75" customHeight="1" thickBot="1" x14ac:dyDescent="0.3">
      <c r="A50" s="215" t="str">
        <f>IF(COUNT(D50:H50)&gt;1,"ОШИБКА",IF(COUNT(D50:H50)=0,"ОШИБКА","OK"))</f>
        <v>OK</v>
      </c>
      <c r="B50" s="120">
        <v>38</v>
      </c>
      <c r="C50" s="55" t="s">
        <v>857</v>
      </c>
      <c r="D50" s="186"/>
      <c r="E50" s="67">
        <v>1</v>
      </c>
      <c r="F50" s="67"/>
      <c r="G50" s="67"/>
      <c r="H50" s="67"/>
      <c r="I50" s="61">
        <v>1</v>
      </c>
      <c r="J50" s="70">
        <f>IF(A50="ОШИБКА","ОШИБКА",E50*4+F50*3+G50*2+H50*1+D50*0)</f>
        <v>4</v>
      </c>
      <c r="K50" s="71">
        <f>IF(A50="ОШИБКА","ОШИБКА",J50*I50)</f>
        <v>4</v>
      </c>
      <c r="L50" s="71">
        <f>IF(A50="ОШИБКА","ОШИБКА",IF(D50=1,0,4*I50))</f>
        <v>4</v>
      </c>
      <c r="M50" s="63" t="s">
        <v>773</v>
      </c>
      <c r="N50" s="217" t="str">
        <f>IF(OR(J50=4, J50=0),"НЕТ",IF(A50="ОШИБКА","ОШИБКА","ДА"))</f>
        <v>НЕТ</v>
      </c>
      <c r="O50" s="62" t="s">
        <v>87</v>
      </c>
      <c r="P50" s="62" t="s">
        <v>180</v>
      </c>
      <c r="Q50" s="62"/>
      <c r="R50" s="62"/>
      <c r="S50" s="62"/>
      <c r="T50" s="62"/>
      <c r="U50" s="62" t="s">
        <v>137</v>
      </c>
      <c r="V50" s="62" t="s">
        <v>146</v>
      </c>
      <c r="W50" s="62"/>
      <c r="X50" s="64"/>
      <c r="Z50" s="39"/>
    </row>
    <row r="51" spans="1:26" s="29" customFormat="1" ht="15" x14ac:dyDescent="0.25">
      <c r="B51" s="40"/>
      <c r="C51" s="40"/>
      <c r="D51" s="28"/>
      <c r="E51" s="41"/>
      <c r="F51" s="41"/>
      <c r="G51" s="41"/>
      <c r="H51" s="41"/>
      <c r="I51" s="42"/>
      <c r="J51" s="42"/>
      <c r="K51" s="43"/>
      <c r="L51" s="43"/>
      <c r="M51" s="44"/>
      <c r="N51" s="44"/>
      <c r="O51" s="45"/>
      <c r="P51" s="45"/>
      <c r="Q51" s="45"/>
      <c r="R51" s="45"/>
      <c r="S51" s="45"/>
      <c r="T51" s="45"/>
      <c r="U51" s="45"/>
      <c r="V51" s="45"/>
      <c r="W51" s="45"/>
      <c r="X51" s="45"/>
      <c r="Z51" s="48"/>
    </row>
    <row r="52" spans="1:26" x14ac:dyDescent="0.2">
      <c r="B52" s="8"/>
      <c r="C52" s="9"/>
      <c r="D52" s="9"/>
      <c r="E52" s="26"/>
      <c r="F52" s="26"/>
      <c r="G52" s="26"/>
      <c r="H52" s="26"/>
      <c r="I52" s="26"/>
      <c r="J52" s="26"/>
      <c r="K52" s="26"/>
      <c r="L52" s="26"/>
      <c r="M52" s="26"/>
      <c r="N52" s="26"/>
      <c r="O52" s="26"/>
      <c r="P52" s="21"/>
      <c r="Q52" s="15"/>
      <c r="R52" s="15"/>
      <c r="S52" s="15"/>
      <c r="T52" s="15"/>
      <c r="U52" s="15"/>
      <c r="V52" s="15"/>
      <c r="W52" s="15"/>
      <c r="X52" s="15"/>
    </row>
    <row r="53" spans="1:26" x14ac:dyDescent="0.2">
      <c r="L53" s="26"/>
      <c r="M53" s="26"/>
      <c r="N53" s="26"/>
      <c r="O53" s="26"/>
      <c r="P53" s="21"/>
      <c r="Q53" s="21"/>
      <c r="R53" s="21"/>
      <c r="S53" s="19"/>
      <c r="T53" s="19"/>
      <c r="U53" s="19"/>
      <c r="V53" s="19"/>
      <c r="W53" s="19"/>
      <c r="X53" s="19"/>
    </row>
  </sheetData>
  <sheetProtection password="C9A1" sheet="1" objects="1" scenarios="1" formatColumns="0" formatRows="0"/>
  <customSheetViews>
    <customSheetView guid="{7420B12A-7942-457E-981F-D2D91C809DAA}" scale="90" topLeftCell="A328">
      <selection activeCell="F341" sqref="F341"/>
      <pageMargins left="0.39370078740157483" right="0.39370078740157483" top="0.78740157480314965" bottom="0.78740157480314965" header="0.31496062992125984" footer="0.31496062992125984"/>
      <pageSetup paperSize="9" orientation="landscape" verticalDpi="1200"/>
      <headerFooter alignWithMargins="0">
        <oddFooter>&amp;C&amp;P</oddFooter>
      </headerFooter>
    </customSheetView>
  </customSheetViews>
  <mergeCells count="20">
    <mergeCell ref="A44:X44"/>
    <mergeCell ref="A28:X28"/>
    <mergeCell ref="A47:X47"/>
    <mergeCell ref="U4:X4"/>
    <mergeCell ref="O3:X3"/>
    <mergeCell ref="A19:X19"/>
    <mergeCell ref="A38:X38"/>
    <mergeCell ref="A5:X5"/>
    <mergeCell ref="A9:X9"/>
    <mergeCell ref="A13:X13"/>
    <mergeCell ref="A3:A4"/>
    <mergeCell ref="D3:H3"/>
    <mergeCell ref="B3:B4"/>
    <mergeCell ref="C3:C4"/>
    <mergeCell ref="O4:T4"/>
    <mergeCell ref="Y3:Y4"/>
    <mergeCell ref="M3:M4"/>
    <mergeCell ref="N3:N4"/>
    <mergeCell ref="A1:X1"/>
    <mergeCell ref="A2:X2"/>
  </mergeCells>
  <conditionalFormatting sqref="D6:H6">
    <cfRule type="duplicateValues" dxfId="407" priority="172" stopIfTrue="1"/>
  </conditionalFormatting>
  <conditionalFormatting sqref="A6">
    <cfRule type="containsText" dxfId="406" priority="173" operator="containsText" text="ERROR">
      <formula>NOT(ISERROR(SEARCH("ERROR",A6)))</formula>
    </cfRule>
  </conditionalFormatting>
  <conditionalFormatting sqref="D11:H11">
    <cfRule type="duplicateValues" dxfId="405" priority="141" stopIfTrue="1"/>
  </conditionalFormatting>
  <conditionalFormatting sqref="D12:H12">
    <cfRule type="duplicateValues" dxfId="404" priority="139" stopIfTrue="1"/>
  </conditionalFormatting>
  <conditionalFormatting sqref="D14:H14">
    <cfRule type="duplicateValues" dxfId="403" priority="133" stopIfTrue="1"/>
  </conditionalFormatting>
  <conditionalFormatting sqref="D15:H15">
    <cfRule type="duplicateValues" dxfId="402" priority="131" stopIfTrue="1"/>
  </conditionalFormatting>
  <conditionalFormatting sqref="D16:H16">
    <cfRule type="duplicateValues" dxfId="401" priority="129" stopIfTrue="1"/>
  </conditionalFormatting>
  <conditionalFormatting sqref="D17:H17">
    <cfRule type="duplicateValues" dxfId="400" priority="127" stopIfTrue="1"/>
  </conditionalFormatting>
  <conditionalFormatting sqref="D18:H18">
    <cfRule type="duplicateValues" dxfId="399" priority="125" stopIfTrue="1"/>
  </conditionalFormatting>
  <conditionalFormatting sqref="D20:H20">
    <cfRule type="duplicateValues" dxfId="398" priority="123" stopIfTrue="1"/>
  </conditionalFormatting>
  <conditionalFormatting sqref="D21:H21">
    <cfRule type="duplicateValues" dxfId="397" priority="121" stopIfTrue="1"/>
  </conditionalFormatting>
  <conditionalFormatting sqref="D22:H22">
    <cfRule type="duplicateValues" dxfId="396" priority="119" stopIfTrue="1"/>
  </conditionalFormatting>
  <conditionalFormatting sqref="D23:H23">
    <cfRule type="duplicateValues" dxfId="395" priority="117" stopIfTrue="1"/>
  </conditionalFormatting>
  <conditionalFormatting sqref="D24:H24">
    <cfRule type="duplicateValues" dxfId="394" priority="115" stopIfTrue="1"/>
  </conditionalFormatting>
  <conditionalFormatting sqref="D25:H25">
    <cfRule type="duplicateValues" dxfId="393" priority="113" stopIfTrue="1"/>
  </conditionalFormatting>
  <conditionalFormatting sqref="D26:H26">
    <cfRule type="duplicateValues" dxfId="392" priority="111" stopIfTrue="1"/>
  </conditionalFormatting>
  <conditionalFormatting sqref="D27:H27">
    <cfRule type="duplicateValues" dxfId="391" priority="109" stopIfTrue="1"/>
  </conditionalFormatting>
  <conditionalFormatting sqref="D29:H29">
    <cfRule type="duplicateValues" dxfId="390" priority="107" stopIfTrue="1"/>
  </conditionalFormatting>
  <conditionalFormatting sqref="D39:H39">
    <cfRule type="duplicateValues" dxfId="389" priority="85" stopIfTrue="1"/>
  </conditionalFormatting>
  <conditionalFormatting sqref="D40:H40">
    <cfRule type="duplicateValues" dxfId="388" priority="83" stopIfTrue="1"/>
  </conditionalFormatting>
  <conditionalFormatting sqref="D41:H41">
    <cfRule type="duplicateValues" dxfId="387" priority="81" stopIfTrue="1"/>
  </conditionalFormatting>
  <conditionalFormatting sqref="D42:H42">
    <cfRule type="duplicateValues" dxfId="386" priority="79" stopIfTrue="1"/>
  </conditionalFormatting>
  <conditionalFormatting sqref="D43:H43">
    <cfRule type="duplicateValues" dxfId="385" priority="77" stopIfTrue="1"/>
  </conditionalFormatting>
  <conditionalFormatting sqref="D45:H45">
    <cfRule type="duplicateValues" dxfId="384" priority="75" stopIfTrue="1"/>
  </conditionalFormatting>
  <conditionalFormatting sqref="D46:H46">
    <cfRule type="duplicateValues" dxfId="383" priority="73" stopIfTrue="1"/>
  </conditionalFormatting>
  <conditionalFormatting sqref="D48:H48">
    <cfRule type="duplicateValues" dxfId="382" priority="71" stopIfTrue="1"/>
  </conditionalFormatting>
  <conditionalFormatting sqref="D49:H49">
    <cfRule type="duplicateValues" dxfId="381" priority="69" stopIfTrue="1"/>
  </conditionalFormatting>
  <conditionalFormatting sqref="N6">
    <cfRule type="containsText" dxfId="380" priority="66" operator="containsText" text="YES">
      <formula>NOT(ISERROR(SEARCH("YES",N6)))</formula>
    </cfRule>
    <cfRule type="containsText" dxfId="379" priority="11" operator="containsText" text="ДА">
      <formula>NOT(ISERROR(SEARCH("ДА",N6)))</formula>
    </cfRule>
  </conditionalFormatting>
  <conditionalFormatting sqref="Y5">
    <cfRule type="containsText" dxfId="378" priority="56" operator="containsText" text="Back to the answers">
      <formula>NOT(ISERROR(SEARCH("Back to the answers",Y5)))</formula>
    </cfRule>
  </conditionalFormatting>
  <conditionalFormatting sqref="B6:B8">
    <cfRule type="expression" dxfId="377" priority="55" stopIfTrue="1">
      <formula>SUM(D6:H6)&lt;1</formula>
    </cfRule>
  </conditionalFormatting>
  <conditionalFormatting sqref="N7:N8">
    <cfRule type="containsText" dxfId="376" priority="47" operator="containsText" text="YES">
      <formula>NOT(ISERROR(SEARCH("YES",N7)))</formula>
    </cfRule>
  </conditionalFormatting>
  <conditionalFormatting sqref="N10:N12">
    <cfRule type="containsText" dxfId="375" priority="46" operator="containsText" text="YES">
      <formula>NOT(ISERROR(SEARCH("YES",N10)))</formula>
    </cfRule>
    <cfRule type="containsText" dxfId="374" priority="7" operator="containsText" text="ДА">
      <formula>NOT(ISERROR(SEARCH("ДА",N10)))</formula>
    </cfRule>
  </conditionalFormatting>
  <conditionalFormatting sqref="N14:N18">
    <cfRule type="containsText" dxfId="373" priority="45" operator="containsText" text="YES">
      <formula>NOT(ISERROR(SEARCH("YES",N14)))</formula>
    </cfRule>
    <cfRule type="containsText" dxfId="372" priority="6" operator="containsText" text="ДА">
      <formula>NOT(ISERROR(SEARCH("ДА",N14)))</formula>
    </cfRule>
  </conditionalFormatting>
  <conditionalFormatting sqref="N20:N27">
    <cfRule type="containsText" dxfId="371" priority="44" operator="containsText" text="YES">
      <formula>NOT(ISERROR(SEARCH("YES",N20)))</formula>
    </cfRule>
    <cfRule type="containsText" dxfId="370" priority="5" operator="containsText" text="ДА">
      <formula>NOT(ISERROR(SEARCH("ДА",N20)))</formula>
    </cfRule>
  </conditionalFormatting>
  <conditionalFormatting sqref="N29:N37">
    <cfRule type="containsText" dxfId="369" priority="43" operator="containsText" text="YES">
      <formula>NOT(ISERROR(SEARCH("YES",N29)))</formula>
    </cfRule>
    <cfRule type="containsText" dxfId="368" priority="4" operator="containsText" text="ДА">
      <formula>NOT(ISERROR(SEARCH("ДА",N29)))</formula>
    </cfRule>
  </conditionalFormatting>
  <conditionalFormatting sqref="N39:N43">
    <cfRule type="containsText" dxfId="367" priority="42" operator="containsText" text="YES">
      <formula>NOT(ISERROR(SEARCH("YES",N39)))</formula>
    </cfRule>
    <cfRule type="containsText" dxfId="366" priority="3" operator="containsText" text="ДА">
      <formula>NOT(ISERROR(SEARCH("ДА",N39)))</formula>
    </cfRule>
  </conditionalFormatting>
  <conditionalFormatting sqref="N45:N46">
    <cfRule type="containsText" dxfId="365" priority="41" operator="containsText" text="YES">
      <formula>NOT(ISERROR(SEARCH("YES",N45)))</formula>
    </cfRule>
    <cfRule type="containsText" dxfId="364" priority="2" operator="containsText" text="ДА">
      <formula>NOT(ISERROR(SEARCH("ДА",N45)))</formula>
    </cfRule>
  </conditionalFormatting>
  <conditionalFormatting sqref="N48:N50">
    <cfRule type="containsText" dxfId="363" priority="40" operator="containsText" text="YES">
      <formula>NOT(ISERROR(SEARCH("YES",N48)))</formula>
    </cfRule>
    <cfRule type="containsText" dxfId="362" priority="1" operator="containsText" text="ДА">
      <formula>NOT(ISERROR(SEARCH("ДА",N48)))</formula>
    </cfRule>
  </conditionalFormatting>
  <conditionalFormatting sqref="D7:H7">
    <cfRule type="duplicateValues" dxfId="361" priority="39" stopIfTrue="1"/>
  </conditionalFormatting>
  <conditionalFormatting sqref="D8:H8">
    <cfRule type="duplicateValues" dxfId="360" priority="38" stopIfTrue="1"/>
  </conditionalFormatting>
  <conditionalFormatting sqref="D10:H10">
    <cfRule type="duplicateValues" dxfId="359" priority="37" stopIfTrue="1"/>
  </conditionalFormatting>
  <conditionalFormatting sqref="D30:H30">
    <cfRule type="duplicateValues" dxfId="358" priority="36" stopIfTrue="1"/>
  </conditionalFormatting>
  <conditionalFormatting sqref="D31:H31">
    <cfRule type="duplicateValues" dxfId="357" priority="35" stopIfTrue="1"/>
  </conditionalFormatting>
  <conditionalFormatting sqref="D32:H32">
    <cfRule type="duplicateValues" dxfId="356" priority="34" stopIfTrue="1"/>
  </conditionalFormatting>
  <conditionalFormatting sqref="D33:H33">
    <cfRule type="duplicateValues" dxfId="355" priority="33" stopIfTrue="1"/>
  </conditionalFormatting>
  <conditionalFormatting sqref="D34:H34">
    <cfRule type="duplicateValues" dxfId="354" priority="32" stopIfTrue="1"/>
  </conditionalFormatting>
  <conditionalFormatting sqref="D35:H35">
    <cfRule type="duplicateValues" dxfId="353" priority="31" stopIfTrue="1"/>
  </conditionalFormatting>
  <conditionalFormatting sqref="D36:H36">
    <cfRule type="duplicateValues" dxfId="352" priority="29" stopIfTrue="1"/>
  </conditionalFormatting>
  <conditionalFormatting sqref="D37:H37">
    <cfRule type="duplicateValues" dxfId="351" priority="28" stopIfTrue="1"/>
  </conditionalFormatting>
  <conditionalFormatting sqref="D50:H50">
    <cfRule type="duplicateValues" dxfId="350" priority="27" stopIfTrue="1"/>
  </conditionalFormatting>
  <conditionalFormatting sqref="A7:A8">
    <cfRule type="containsText" dxfId="349" priority="26" operator="containsText" text="ERROR">
      <formula>NOT(ISERROR(SEARCH("ERROR",A7)))</formula>
    </cfRule>
  </conditionalFormatting>
  <conditionalFormatting sqref="A10:A12">
    <cfRule type="containsText" dxfId="348" priority="25" operator="containsText" text="ERROR">
      <formula>NOT(ISERROR(SEARCH("ERROR",A10)))</formula>
    </cfRule>
  </conditionalFormatting>
  <conditionalFormatting sqref="A14:A18">
    <cfRule type="containsText" dxfId="347" priority="24" operator="containsText" text="ERROR">
      <formula>NOT(ISERROR(SEARCH("ERROR",A14)))</formula>
    </cfRule>
  </conditionalFormatting>
  <conditionalFormatting sqref="A20:A27">
    <cfRule type="containsText" dxfId="346" priority="23" operator="containsText" text="ERROR">
      <formula>NOT(ISERROR(SEARCH("ERROR",A20)))</formula>
    </cfRule>
  </conditionalFormatting>
  <conditionalFormatting sqref="A29:A37">
    <cfRule type="containsText" dxfId="345" priority="22" operator="containsText" text="ERROR">
      <formula>NOT(ISERROR(SEARCH("ERROR",A29)))</formula>
    </cfRule>
  </conditionalFormatting>
  <conditionalFormatting sqref="A39:A43">
    <cfRule type="containsText" dxfId="344" priority="21" operator="containsText" text="ERROR">
      <formula>NOT(ISERROR(SEARCH("ERROR",A39)))</formula>
    </cfRule>
  </conditionalFormatting>
  <conditionalFormatting sqref="A45:A46">
    <cfRule type="containsText" dxfId="343" priority="20" operator="containsText" text="ERROR">
      <formula>NOT(ISERROR(SEARCH("ERROR",A45)))</formula>
    </cfRule>
  </conditionalFormatting>
  <conditionalFormatting sqref="A48:A50">
    <cfRule type="containsText" dxfId="342" priority="19" operator="containsText" text="ERROR">
      <formula>NOT(ISERROR(SEARCH("ERROR",A48)))</formula>
    </cfRule>
  </conditionalFormatting>
  <conditionalFormatting sqref="B10:B12">
    <cfRule type="expression" dxfId="341" priority="18" stopIfTrue="1">
      <formula>SUM(D10:H10)&lt;1</formula>
    </cfRule>
  </conditionalFormatting>
  <conditionalFormatting sqref="B14:B18">
    <cfRule type="expression" dxfId="340" priority="17" stopIfTrue="1">
      <formula>SUM(D14:H14)&lt;1</formula>
    </cfRule>
  </conditionalFormatting>
  <conditionalFormatting sqref="B20:B27">
    <cfRule type="expression" dxfId="339" priority="16" stopIfTrue="1">
      <formula>SUM(D20:H20)&lt;1</formula>
    </cfRule>
  </conditionalFormatting>
  <conditionalFormatting sqref="B29:B37">
    <cfRule type="expression" dxfId="338" priority="15" stopIfTrue="1">
      <formula>SUM(D29:H29)&lt;1</formula>
    </cfRule>
  </conditionalFormatting>
  <conditionalFormatting sqref="B39:B43">
    <cfRule type="expression" dxfId="337" priority="14" stopIfTrue="1">
      <formula>SUM(D39:H39)&lt;1</formula>
    </cfRule>
  </conditionalFormatting>
  <conditionalFormatting sqref="B45:B46">
    <cfRule type="expression" dxfId="336" priority="13" stopIfTrue="1">
      <formula>SUM(D45:H45)&lt;1</formula>
    </cfRule>
  </conditionalFormatting>
  <conditionalFormatting sqref="B48:B50">
    <cfRule type="expression" dxfId="335" priority="12" stopIfTrue="1">
      <formula>SUM(D48:H48)&lt;1</formula>
    </cfRule>
  </conditionalFormatting>
  <conditionalFormatting sqref="A2:X2">
    <cfRule type="containsText" dxfId="334" priority="10" operator="containsText" text="ДА">
      <formula>NOT(ISERROR(SEARCH("ДА",A2)))</formula>
    </cfRule>
  </conditionalFormatting>
  <conditionalFormatting sqref="N6:N8">
    <cfRule type="containsText" dxfId="333" priority="8" operator="containsText" text="ДА">
      <formula>NOT(ISERROR(SEARCH("ДА",N6)))</formula>
    </cfRule>
  </conditionalFormatting>
  <dataValidations count="1">
    <dataValidation type="whole" operator="equal" allowBlank="1" showInputMessage="1" showErrorMessage="1" sqref="D29:H37 D45:H46 H51 D39:H43 D20:H27 D6:H8 D14:H18 D10:H12 E51 D48:H50">
      <formula1>1</formula1>
    </dataValidation>
  </dataValidations>
  <hyperlinks>
    <hyperlink ref="Y7" location="'Measure catalogue'!A1" display="Go to recommended measures"/>
  </hyperlinks>
  <pageMargins left="0.78740157480314965" right="0.39370078740157483" top="0.78740157480314965" bottom="0.78740157480314965" header="0.31496062992125984" footer="0.31496062992125984"/>
  <pageSetup paperSize="9" orientation="landscape" r:id="rId1"/>
  <headerFooter alignWithMargins="0">
    <oddFooter>&amp;L&amp;10&amp;A&amp;C&amp;10&amp;P&amp;R&amp;10&amp;F</oddFooter>
  </headerFooter>
  <ignoredErrors>
    <ignoredError sqref="A6:A7" formulaRange="1"/>
  </ignoredErrors>
  <extLst>
    <ext xmlns:x14="http://schemas.microsoft.com/office/spreadsheetml/2009/9/main" uri="{78C0D931-6437-407d-A8EE-F0AAD7539E65}">
      <x14:conditionalFormattings>
        <x14:conditionalFormatting xmlns:xm="http://schemas.microsoft.com/office/excel/2006/main">
          <x14:cfRule type="containsText" priority="9" operator="containsText" id="{13342719-4F27-4511-AF42-C95CD6176813}">
            <xm:f>NOT(ISERROR(SEARCH($N$7,N7)))</xm:f>
            <xm:f>$N$7</xm:f>
            <x14:dxf>
              <font>
                <color rgb="FF9C0006"/>
              </font>
              <fill>
                <patternFill>
                  <bgColor rgb="FFFFC7CE"/>
                </patternFill>
              </fill>
            </x14:dxf>
          </x14:cfRule>
          <xm:sqref>N7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opLeftCell="C16" zoomScale="115" zoomScaleNormal="115" workbookViewId="0">
      <selection activeCell="C18" sqref="C18"/>
    </sheetView>
  </sheetViews>
  <sheetFormatPr defaultRowHeight="15" x14ac:dyDescent="0.25"/>
  <cols>
    <col min="1" max="1" width="5.42578125" style="25" customWidth="1"/>
    <col min="2" max="2" width="35.85546875" style="17" customWidth="1"/>
    <col min="3" max="3" width="130.85546875" style="50" customWidth="1"/>
    <col min="4" max="4" width="36.7109375" style="6" bestFit="1" customWidth="1"/>
    <col min="6" max="6" width="11.85546875" style="6" customWidth="1"/>
    <col min="7" max="7" width="9.7109375" style="6" customWidth="1"/>
    <col min="8" max="8" width="13" style="6" customWidth="1"/>
    <col min="9" max="9" width="15.140625" style="6" customWidth="1"/>
    <col min="10" max="10" width="11.85546875" style="6" customWidth="1"/>
    <col min="11" max="11" width="11.5703125" style="6" customWidth="1"/>
    <col min="12" max="12" width="17.140625" style="6" customWidth="1"/>
    <col min="13" max="13" width="12.5703125" style="6" customWidth="1"/>
  </cols>
  <sheetData>
    <row r="1" spans="1:13" ht="49.5" customHeight="1" x14ac:dyDescent="0.25">
      <c r="A1" s="249" t="s">
        <v>795</v>
      </c>
      <c r="B1" s="250"/>
      <c r="C1" s="250"/>
      <c r="D1" s="250"/>
      <c r="E1" s="250"/>
      <c r="F1" s="250"/>
      <c r="G1" s="250"/>
      <c r="H1" s="250"/>
      <c r="I1" s="250"/>
      <c r="J1" s="250"/>
      <c r="K1" s="250"/>
      <c r="L1" s="250"/>
      <c r="M1" s="251"/>
    </row>
    <row r="2" spans="1:13" ht="49.5" customHeight="1" x14ac:dyDescent="0.25">
      <c r="A2" s="252" t="s">
        <v>807</v>
      </c>
      <c r="B2" s="253"/>
      <c r="C2" s="253"/>
      <c r="D2" s="253"/>
      <c r="E2" s="253"/>
      <c r="F2" s="253"/>
      <c r="G2" s="253"/>
      <c r="H2" s="253"/>
      <c r="I2" s="253"/>
      <c r="J2" s="253"/>
      <c r="K2" s="253"/>
      <c r="L2" s="253"/>
      <c r="M2" s="254"/>
    </row>
    <row r="3" spans="1:13" ht="30" customHeight="1" x14ac:dyDescent="0.25">
      <c r="A3" s="275" t="s">
        <v>538</v>
      </c>
      <c r="B3" s="277" t="s">
        <v>809</v>
      </c>
      <c r="C3" s="279" t="s">
        <v>858</v>
      </c>
      <c r="D3" s="272" t="s">
        <v>859</v>
      </c>
      <c r="E3" s="273" t="s">
        <v>873</v>
      </c>
      <c r="F3" s="273"/>
      <c r="G3" s="273"/>
      <c r="H3" s="273" t="s">
        <v>877</v>
      </c>
      <c r="I3" s="273"/>
      <c r="J3" s="273"/>
      <c r="K3" s="273"/>
      <c r="L3" s="273"/>
      <c r="M3" s="274"/>
    </row>
    <row r="4" spans="1:13" ht="48.75" customHeight="1" x14ac:dyDescent="0.25">
      <c r="A4" s="276"/>
      <c r="B4" s="278"/>
      <c r="C4" s="280"/>
      <c r="D4" s="272"/>
      <c r="E4" s="236" t="s">
        <v>876</v>
      </c>
      <c r="F4" s="236" t="s">
        <v>875</v>
      </c>
      <c r="G4" s="236" t="s">
        <v>874</v>
      </c>
      <c r="H4" s="235" t="s">
        <v>878</v>
      </c>
      <c r="I4" s="235" t="s">
        <v>879</v>
      </c>
      <c r="J4" s="235" t="s">
        <v>881</v>
      </c>
      <c r="K4" s="235" t="s">
        <v>882</v>
      </c>
      <c r="L4" s="235" t="s">
        <v>880</v>
      </c>
      <c r="M4" s="237" t="s">
        <v>883</v>
      </c>
    </row>
    <row r="5" spans="1:13" ht="30.75" customHeight="1" x14ac:dyDescent="0.25">
      <c r="A5" s="269" t="s">
        <v>830</v>
      </c>
      <c r="B5" s="270"/>
      <c r="C5" s="270"/>
      <c r="D5" s="270"/>
      <c r="E5" s="270"/>
      <c r="F5" s="270"/>
      <c r="G5" s="270"/>
      <c r="H5" s="270"/>
      <c r="I5" s="270"/>
      <c r="J5" s="270"/>
      <c r="K5" s="270"/>
      <c r="L5" s="270"/>
      <c r="M5" s="271"/>
    </row>
    <row r="6" spans="1:13" ht="120.75" customHeight="1" x14ac:dyDescent="0.25">
      <c r="A6" s="133">
        <v>1</v>
      </c>
      <c r="B6" s="52" t="s">
        <v>1207</v>
      </c>
      <c r="C6" s="134" t="s">
        <v>949</v>
      </c>
      <c r="D6" s="135" t="s">
        <v>860</v>
      </c>
      <c r="E6" s="60"/>
      <c r="F6" s="60"/>
      <c r="G6" s="60"/>
      <c r="H6" s="60"/>
      <c r="I6" s="60"/>
      <c r="J6" s="60"/>
      <c r="K6" s="60" t="s">
        <v>122</v>
      </c>
      <c r="L6" s="60"/>
      <c r="M6" s="136"/>
    </row>
    <row r="7" spans="1:13" ht="127.5" x14ac:dyDescent="0.25">
      <c r="A7" s="133">
        <v>2</v>
      </c>
      <c r="B7" s="134" t="s">
        <v>834</v>
      </c>
      <c r="C7" s="134" t="s">
        <v>946</v>
      </c>
      <c r="D7" s="135" t="s">
        <v>861</v>
      </c>
      <c r="E7" s="60"/>
      <c r="F7" s="60" t="s">
        <v>122</v>
      </c>
      <c r="G7" s="60" t="s">
        <v>122</v>
      </c>
      <c r="H7" s="60" t="s">
        <v>122</v>
      </c>
      <c r="I7" s="60" t="s">
        <v>122</v>
      </c>
      <c r="J7" s="60"/>
      <c r="K7" s="60"/>
      <c r="L7" s="60"/>
      <c r="M7" s="136"/>
    </row>
    <row r="8" spans="1:13" ht="132.75" customHeight="1" x14ac:dyDescent="0.25">
      <c r="A8" s="133">
        <v>3</v>
      </c>
      <c r="B8" s="134" t="s">
        <v>835</v>
      </c>
      <c r="C8" s="134" t="s">
        <v>1199</v>
      </c>
      <c r="D8" s="135" t="s">
        <v>862</v>
      </c>
      <c r="E8" s="60"/>
      <c r="F8" s="60" t="s">
        <v>122</v>
      </c>
      <c r="G8" s="60" t="s">
        <v>122</v>
      </c>
      <c r="H8" s="60" t="s">
        <v>122</v>
      </c>
      <c r="I8" s="60" t="s">
        <v>122</v>
      </c>
      <c r="J8" s="60" t="s">
        <v>122</v>
      </c>
      <c r="K8" s="60"/>
      <c r="L8" s="60"/>
      <c r="M8" s="136"/>
    </row>
    <row r="9" spans="1:13" ht="30.75" customHeight="1" x14ac:dyDescent="0.25">
      <c r="A9" s="269" t="s">
        <v>789</v>
      </c>
      <c r="B9" s="270"/>
      <c r="C9" s="270"/>
      <c r="D9" s="270"/>
      <c r="E9" s="270"/>
      <c r="F9" s="270"/>
      <c r="G9" s="270"/>
      <c r="H9" s="270"/>
      <c r="I9" s="270"/>
      <c r="J9" s="270"/>
      <c r="K9" s="270"/>
      <c r="L9" s="270"/>
      <c r="M9" s="271"/>
    </row>
    <row r="10" spans="1:13" ht="104.25" customHeight="1" x14ac:dyDescent="0.25">
      <c r="A10" s="133">
        <v>4</v>
      </c>
      <c r="B10" s="134" t="s">
        <v>1175</v>
      </c>
      <c r="C10" s="134" t="s">
        <v>947</v>
      </c>
      <c r="D10" s="135"/>
      <c r="E10" s="60"/>
      <c r="F10" s="60" t="s">
        <v>122</v>
      </c>
      <c r="G10" s="60" t="s">
        <v>122</v>
      </c>
      <c r="H10" s="60"/>
      <c r="I10" s="60"/>
      <c r="J10" s="60" t="s">
        <v>122</v>
      </c>
      <c r="K10" s="60"/>
      <c r="L10" s="60"/>
      <c r="M10" s="136"/>
    </row>
    <row r="11" spans="1:13" ht="155.25" customHeight="1" x14ac:dyDescent="0.25">
      <c r="A11" s="133">
        <v>5</v>
      </c>
      <c r="B11" s="134" t="s">
        <v>1176</v>
      </c>
      <c r="C11" s="134" t="s">
        <v>1177</v>
      </c>
      <c r="D11" s="135"/>
      <c r="E11" s="60"/>
      <c r="F11" s="60" t="s">
        <v>122</v>
      </c>
      <c r="G11" s="60" t="s">
        <v>122</v>
      </c>
      <c r="H11" s="60"/>
      <c r="I11" s="60"/>
      <c r="J11" s="60" t="s">
        <v>122</v>
      </c>
      <c r="K11" s="60"/>
      <c r="L11" s="60"/>
      <c r="M11" s="136"/>
    </row>
    <row r="12" spans="1:13" ht="102" x14ac:dyDescent="0.25">
      <c r="A12" s="133">
        <v>6</v>
      </c>
      <c r="B12" s="134" t="s">
        <v>836</v>
      </c>
      <c r="C12" s="134" t="s">
        <v>948</v>
      </c>
      <c r="D12" s="135" t="s">
        <v>863</v>
      </c>
      <c r="E12" s="60" t="s">
        <v>122</v>
      </c>
      <c r="F12" s="60" t="s">
        <v>122</v>
      </c>
      <c r="G12" s="60" t="s">
        <v>122</v>
      </c>
      <c r="H12" s="60"/>
      <c r="I12" s="60"/>
      <c r="J12" s="60"/>
      <c r="K12" s="60"/>
      <c r="L12" s="60" t="s">
        <v>122</v>
      </c>
      <c r="M12" s="136"/>
    </row>
    <row r="13" spans="1:13" ht="30.75" customHeight="1" x14ac:dyDescent="0.25">
      <c r="A13" s="269" t="s">
        <v>780</v>
      </c>
      <c r="B13" s="270"/>
      <c r="C13" s="270"/>
      <c r="D13" s="270"/>
      <c r="E13" s="270"/>
      <c r="F13" s="270"/>
      <c r="G13" s="270"/>
      <c r="H13" s="270"/>
      <c r="I13" s="270"/>
      <c r="J13" s="270"/>
      <c r="K13" s="270"/>
      <c r="L13" s="270"/>
      <c r="M13" s="271"/>
    </row>
    <row r="14" spans="1:13" ht="114.75" x14ac:dyDescent="0.25">
      <c r="A14" s="133">
        <v>7</v>
      </c>
      <c r="B14" s="134" t="s">
        <v>1137</v>
      </c>
      <c r="C14" s="241" t="s">
        <v>1138</v>
      </c>
      <c r="D14" s="135" t="s">
        <v>870</v>
      </c>
      <c r="E14" s="60" t="s">
        <v>122</v>
      </c>
      <c r="F14" s="60"/>
      <c r="G14" s="60"/>
      <c r="H14" s="60"/>
      <c r="I14" s="60"/>
      <c r="J14" s="60" t="s">
        <v>122</v>
      </c>
      <c r="K14" s="60"/>
      <c r="L14" s="60"/>
      <c r="M14" s="136"/>
    </row>
    <row r="15" spans="1:13" ht="78.75" customHeight="1" x14ac:dyDescent="0.25">
      <c r="A15" s="133">
        <v>8</v>
      </c>
      <c r="B15" s="134" t="s">
        <v>837</v>
      </c>
      <c r="C15" s="241" t="s">
        <v>1139</v>
      </c>
      <c r="D15" s="135" t="s">
        <v>870</v>
      </c>
      <c r="E15" s="60" t="s">
        <v>122</v>
      </c>
      <c r="F15" s="60"/>
      <c r="G15" s="60"/>
      <c r="H15" s="60"/>
      <c r="I15" s="60" t="s">
        <v>122</v>
      </c>
      <c r="J15" s="60" t="s">
        <v>122</v>
      </c>
      <c r="K15" s="60"/>
      <c r="L15" s="60"/>
      <c r="M15" s="136"/>
    </row>
    <row r="16" spans="1:13" ht="76.5" x14ac:dyDescent="0.25">
      <c r="A16" s="133">
        <v>9</v>
      </c>
      <c r="B16" s="134" t="s">
        <v>838</v>
      </c>
      <c r="C16" s="134" t="s">
        <v>1198</v>
      </c>
      <c r="D16" s="135" t="s">
        <v>870</v>
      </c>
      <c r="E16" s="60" t="s">
        <v>122</v>
      </c>
      <c r="F16" s="60"/>
      <c r="G16" s="60"/>
      <c r="H16" s="60"/>
      <c r="I16" s="60" t="s">
        <v>122</v>
      </c>
      <c r="J16" s="60"/>
      <c r="K16" s="60"/>
      <c r="L16" s="60"/>
      <c r="M16" s="136"/>
    </row>
    <row r="17" spans="1:13" ht="81.75" customHeight="1" x14ac:dyDescent="0.25">
      <c r="A17" s="133">
        <v>10</v>
      </c>
      <c r="B17" s="134" t="s">
        <v>839</v>
      </c>
      <c r="C17" s="134" t="s">
        <v>950</v>
      </c>
      <c r="D17" s="135" t="s">
        <v>870</v>
      </c>
      <c r="E17" s="60" t="s">
        <v>122</v>
      </c>
      <c r="F17" s="60"/>
      <c r="G17" s="60"/>
      <c r="H17" s="60"/>
      <c r="I17" s="60" t="s">
        <v>122</v>
      </c>
      <c r="J17" s="60"/>
      <c r="K17" s="60"/>
      <c r="L17" s="60"/>
      <c r="M17" s="136"/>
    </row>
    <row r="18" spans="1:13" ht="131.25" customHeight="1" x14ac:dyDescent="0.25">
      <c r="A18" s="133">
        <v>11</v>
      </c>
      <c r="B18" s="134" t="s">
        <v>840</v>
      </c>
      <c r="C18" s="134" t="s">
        <v>951</v>
      </c>
      <c r="D18" s="135" t="s">
        <v>864</v>
      </c>
      <c r="E18" s="60" t="s">
        <v>122</v>
      </c>
      <c r="F18" s="60"/>
      <c r="G18" s="60" t="s">
        <v>122</v>
      </c>
      <c r="H18" s="60"/>
      <c r="I18" s="60" t="s">
        <v>122</v>
      </c>
      <c r="J18" s="60" t="s">
        <v>122</v>
      </c>
      <c r="K18" s="60"/>
      <c r="L18" s="60"/>
      <c r="M18" s="136" t="s">
        <v>122</v>
      </c>
    </row>
    <row r="19" spans="1:13" ht="30.75" customHeight="1" x14ac:dyDescent="0.25">
      <c r="A19" s="269" t="s">
        <v>457</v>
      </c>
      <c r="B19" s="270"/>
      <c r="C19" s="270"/>
      <c r="D19" s="270"/>
      <c r="E19" s="270"/>
      <c r="F19" s="270"/>
      <c r="G19" s="270"/>
      <c r="H19" s="270"/>
      <c r="I19" s="270"/>
      <c r="J19" s="270"/>
      <c r="K19" s="270"/>
      <c r="L19" s="270"/>
      <c r="M19" s="271"/>
    </row>
    <row r="20" spans="1:13" ht="152.25" customHeight="1" x14ac:dyDescent="0.25">
      <c r="A20" s="133">
        <v>12</v>
      </c>
      <c r="B20" s="134" t="s">
        <v>1197</v>
      </c>
      <c r="C20" s="134" t="s">
        <v>952</v>
      </c>
      <c r="D20" s="135" t="s">
        <v>865</v>
      </c>
      <c r="E20" s="60" t="s">
        <v>122</v>
      </c>
      <c r="F20" s="60" t="s">
        <v>122</v>
      </c>
      <c r="G20" s="60" t="s">
        <v>122</v>
      </c>
      <c r="H20" s="60"/>
      <c r="I20" s="60"/>
      <c r="J20" s="60" t="s">
        <v>122</v>
      </c>
      <c r="K20" s="60"/>
      <c r="L20" s="60"/>
      <c r="M20" s="136"/>
    </row>
    <row r="21" spans="1:13" ht="183" customHeight="1" x14ac:dyDescent="0.25">
      <c r="A21" s="133">
        <v>13</v>
      </c>
      <c r="B21" s="134" t="s">
        <v>1202</v>
      </c>
      <c r="C21" s="134" t="s">
        <v>1204</v>
      </c>
      <c r="D21" s="135" t="s">
        <v>871</v>
      </c>
      <c r="E21" s="60" t="s">
        <v>122</v>
      </c>
      <c r="F21" s="60" t="s">
        <v>122</v>
      </c>
      <c r="G21" s="60" t="s">
        <v>122</v>
      </c>
      <c r="H21" s="60" t="s">
        <v>122</v>
      </c>
      <c r="I21" s="60" t="s">
        <v>122</v>
      </c>
      <c r="J21" s="60" t="s">
        <v>122</v>
      </c>
      <c r="K21" s="60"/>
      <c r="L21" s="60"/>
      <c r="M21" s="136"/>
    </row>
    <row r="22" spans="1:13" ht="144.75" customHeight="1" x14ac:dyDescent="0.25">
      <c r="A22" s="133">
        <v>14</v>
      </c>
      <c r="B22" s="134" t="s">
        <v>841</v>
      </c>
      <c r="C22" s="134" t="s">
        <v>953</v>
      </c>
      <c r="D22" s="135" t="s">
        <v>867</v>
      </c>
      <c r="E22" s="60"/>
      <c r="F22" s="60"/>
      <c r="G22" s="60" t="s">
        <v>122</v>
      </c>
      <c r="H22" s="60" t="s">
        <v>122</v>
      </c>
      <c r="I22" s="60" t="s">
        <v>122</v>
      </c>
      <c r="J22" s="60" t="s">
        <v>122</v>
      </c>
      <c r="K22" s="60"/>
      <c r="L22" s="60"/>
      <c r="M22" s="136"/>
    </row>
    <row r="23" spans="1:13" ht="178.5" x14ac:dyDescent="0.25">
      <c r="A23" s="133">
        <v>15</v>
      </c>
      <c r="B23" s="241" t="s">
        <v>1134</v>
      </c>
      <c r="C23" s="134" t="s">
        <v>1140</v>
      </c>
      <c r="D23" s="135" t="s">
        <v>866</v>
      </c>
      <c r="E23" s="60"/>
      <c r="F23" s="60" t="s">
        <v>122</v>
      </c>
      <c r="G23" s="60" t="s">
        <v>122</v>
      </c>
      <c r="H23" s="60" t="s">
        <v>122</v>
      </c>
      <c r="I23" s="60" t="s">
        <v>122</v>
      </c>
      <c r="J23" s="60"/>
      <c r="K23" s="60"/>
      <c r="L23" s="60"/>
      <c r="M23" s="136"/>
    </row>
    <row r="24" spans="1:13" ht="199.5" customHeight="1" x14ac:dyDescent="0.25">
      <c r="A24" s="133">
        <v>16</v>
      </c>
      <c r="B24" s="241" t="s">
        <v>1135</v>
      </c>
      <c r="C24" s="241" t="s">
        <v>1141</v>
      </c>
      <c r="D24" s="135" t="s">
        <v>871</v>
      </c>
      <c r="E24" s="60"/>
      <c r="F24" s="60" t="s">
        <v>122</v>
      </c>
      <c r="G24" s="60" t="s">
        <v>122</v>
      </c>
      <c r="H24" s="60" t="s">
        <v>122</v>
      </c>
      <c r="I24" s="60"/>
      <c r="J24" s="60" t="s">
        <v>122</v>
      </c>
      <c r="K24" s="60"/>
      <c r="L24" s="60"/>
      <c r="M24" s="136"/>
    </row>
    <row r="25" spans="1:13" ht="123" customHeight="1" x14ac:dyDescent="0.25">
      <c r="A25" s="133">
        <v>17</v>
      </c>
      <c r="B25" s="134" t="s">
        <v>842</v>
      </c>
      <c r="C25" s="134" t="s">
        <v>954</v>
      </c>
      <c r="D25" s="135" t="s">
        <v>863</v>
      </c>
      <c r="E25" s="60" t="s">
        <v>122</v>
      </c>
      <c r="F25" s="60" t="s">
        <v>122</v>
      </c>
      <c r="G25" s="60" t="s">
        <v>122</v>
      </c>
      <c r="H25" s="60"/>
      <c r="I25" s="60"/>
      <c r="J25" s="60"/>
      <c r="K25" s="60"/>
      <c r="L25" s="60" t="s">
        <v>122</v>
      </c>
      <c r="M25" s="136"/>
    </row>
    <row r="26" spans="1:13" ht="146.25" customHeight="1" x14ac:dyDescent="0.25">
      <c r="A26" s="133">
        <v>18</v>
      </c>
      <c r="B26" s="134" t="s">
        <v>843</v>
      </c>
      <c r="C26" s="134" t="s">
        <v>955</v>
      </c>
      <c r="D26" s="135" t="s">
        <v>863</v>
      </c>
      <c r="E26" s="60" t="s">
        <v>122</v>
      </c>
      <c r="F26" s="60" t="s">
        <v>122</v>
      </c>
      <c r="G26" s="60" t="s">
        <v>122</v>
      </c>
      <c r="H26" s="60"/>
      <c r="I26" s="60"/>
      <c r="J26" s="60"/>
      <c r="K26" s="60"/>
      <c r="L26" s="60" t="s">
        <v>122</v>
      </c>
      <c r="M26" s="136"/>
    </row>
    <row r="27" spans="1:13" ht="158.25" customHeight="1" x14ac:dyDescent="0.25">
      <c r="A27" s="133">
        <v>19</v>
      </c>
      <c r="B27" s="134" t="s">
        <v>844</v>
      </c>
      <c r="C27" s="134" t="s">
        <v>894</v>
      </c>
      <c r="D27" s="135" t="s">
        <v>867</v>
      </c>
      <c r="E27" s="60"/>
      <c r="F27" s="60" t="s">
        <v>122</v>
      </c>
      <c r="G27" s="60" t="s">
        <v>122</v>
      </c>
      <c r="H27" s="60" t="s">
        <v>122</v>
      </c>
      <c r="I27" s="60" t="s">
        <v>122</v>
      </c>
      <c r="J27" s="60"/>
      <c r="K27" s="60"/>
      <c r="L27" s="60"/>
      <c r="M27" s="136"/>
    </row>
    <row r="28" spans="1:13" ht="30.75" customHeight="1" x14ac:dyDescent="0.25">
      <c r="A28" s="269" t="s">
        <v>777</v>
      </c>
      <c r="B28" s="270"/>
      <c r="C28" s="270"/>
      <c r="D28" s="270"/>
      <c r="E28" s="270"/>
      <c r="F28" s="270"/>
      <c r="G28" s="270"/>
      <c r="H28" s="270"/>
      <c r="I28" s="270"/>
      <c r="J28" s="270"/>
      <c r="K28" s="270"/>
      <c r="L28" s="270"/>
      <c r="M28" s="271"/>
    </row>
    <row r="29" spans="1:13" ht="140.25" x14ac:dyDescent="0.25">
      <c r="A29" s="133">
        <v>20</v>
      </c>
      <c r="B29" s="134" t="s">
        <v>845</v>
      </c>
      <c r="C29" s="134" t="s">
        <v>956</v>
      </c>
      <c r="D29" s="135" t="s">
        <v>861</v>
      </c>
      <c r="E29" s="60" t="s">
        <v>122</v>
      </c>
      <c r="F29" s="60"/>
      <c r="G29" s="60"/>
      <c r="H29" s="60"/>
      <c r="I29" s="60" t="s">
        <v>122</v>
      </c>
      <c r="J29" s="60"/>
      <c r="K29" s="60"/>
      <c r="L29" s="60"/>
      <c r="M29" s="136"/>
    </row>
    <row r="30" spans="1:13" ht="127.5" x14ac:dyDescent="0.25">
      <c r="A30" s="133">
        <v>21</v>
      </c>
      <c r="B30" s="134" t="s">
        <v>846</v>
      </c>
      <c r="C30" s="134" t="s">
        <v>957</v>
      </c>
      <c r="D30" s="135" t="s">
        <v>872</v>
      </c>
      <c r="E30" s="60" t="s">
        <v>122</v>
      </c>
      <c r="F30" s="60" t="s">
        <v>122</v>
      </c>
      <c r="G30" s="60" t="s">
        <v>122</v>
      </c>
      <c r="H30" s="60" t="s">
        <v>122</v>
      </c>
      <c r="I30" s="60"/>
      <c r="J30" s="60" t="s">
        <v>122</v>
      </c>
      <c r="K30" s="60"/>
      <c r="L30" s="60"/>
      <c r="M30" s="136"/>
    </row>
    <row r="31" spans="1:13" ht="63.75" x14ac:dyDescent="0.25">
      <c r="A31" s="133">
        <v>22</v>
      </c>
      <c r="B31" s="134" t="s">
        <v>847</v>
      </c>
      <c r="C31" s="134" t="s">
        <v>1142</v>
      </c>
      <c r="D31" s="135"/>
      <c r="E31" s="60" t="s">
        <v>122</v>
      </c>
      <c r="F31" s="60" t="s">
        <v>122</v>
      </c>
      <c r="G31" s="60" t="s">
        <v>122</v>
      </c>
      <c r="H31" s="60" t="s">
        <v>122</v>
      </c>
      <c r="I31" s="60"/>
      <c r="J31" s="60" t="s">
        <v>122</v>
      </c>
      <c r="K31" s="60"/>
      <c r="L31" s="60"/>
      <c r="M31" s="136"/>
    </row>
    <row r="32" spans="1:13" ht="81" customHeight="1" x14ac:dyDescent="0.25">
      <c r="A32" s="133">
        <v>23</v>
      </c>
      <c r="B32" s="134" t="s">
        <v>848</v>
      </c>
      <c r="C32" s="53" t="s">
        <v>1143</v>
      </c>
      <c r="D32" s="135"/>
      <c r="E32" s="60"/>
      <c r="F32" s="60" t="s">
        <v>122</v>
      </c>
      <c r="G32" s="60" t="s">
        <v>122</v>
      </c>
      <c r="H32" s="60"/>
      <c r="I32" s="60"/>
      <c r="J32" s="60" t="s">
        <v>122</v>
      </c>
      <c r="K32" s="60"/>
      <c r="L32" s="60"/>
      <c r="M32" s="136"/>
    </row>
    <row r="33" spans="1:13" ht="81" customHeight="1" x14ac:dyDescent="0.25">
      <c r="A33" s="133">
        <v>24</v>
      </c>
      <c r="B33" s="134" t="s">
        <v>849</v>
      </c>
      <c r="C33" s="53" t="s">
        <v>1144</v>
      </c>
      <c r="D33" s="135"/>
      <c r="E33" s="60" t="s">
        <v>122</v>
      </c>
      <c r="F33" s="60" t="s">
        <v>122</v>
      </c>
      <c r="G33" s="60" t="s">
        <v>122</v>
      </c>
      <c r="H33" s="60"/>
      <c r="I33" s="60"/>
      <c r="J33" s="60" t="s">
        <v>122</v>
      </c>
      <c r="K33" s="60"/>
      <c r="L33" s="60"/>
      <c r="M33" s="136"/>
    </row>
    <row r="34" spans="1:13" ht="115.5" customHeight="1" x14ac:dyDescent="0.25">
      <c r="A34" s="133">
        <v>25</v>
      </c>
      <c r="B34" s="134" t="s">
        <v>1171</v>
      </c>
      <c r="C34" s="241" t="s">
        <v>1205</v>
      </c>
      <c r="D34" s="135" t="s">
        <v>868</v>
      </c>
      <c r="E34" s="60"/>
      <c r="F34" s="60" t="s">
        <v>122</v>
      </c>
      <c r="G34" s="60" t="s">
        <v>122</v>
      </c>
      <c r="H34" s="60" t="s">
        <v>122</v>
      </c>
      <c r="I34" s="60"/>
      <c r="J34" s="60" t="s">
        <v>122</v>
      </c>
      <c r="K34" s="60"/>
      <c r="L34" s="60"/>
      <c r="M34" s="136"/>
    </row>
    <row r="35" spans="1:13" ht="89.25" x14ac:dyDescent="0.25">
      <c r="A35" s="133">
        <v>26</v>
      </c>
      <c r="B35" s="134" t="s">
        <v>850</v>
      </c>
      <c r="C35" s="134" t="s">
        <v>896</v>
      </c>
      <c r="D35" s="135" t="s">
        <v>870</v>
      </c>
      <c r="E35" s="60" t="s">
        <v>122</v>
      </c>
      <c r="F35" s="60" t="s">
        <v>122</v>
      </c>
      <c r="G35" s="60" t="s">
        <v>122</v>
      </c>
      <c r="H35" s="60"/>
      <c r="I35" s="60"/>
      <c r="J35" s="60" t="s">
        <v>122</v>
      </c>
      <c r="K35" s="60"/>
      <c r="L35" s="60"/>
      <c r="M35" s="136"/>
    </row>
    <row r="36" spans="1:13" ht="92.25" customHeight="1" x14ac:dyDescent="0.25">
      <c r="A36" s="133">
        <v>27</v>
      </c>
      <c r="B36" s="134" t="s">
        <v>851</v>
      </c>
      <c r="C36" s="134" t="s">
        <v>1203</v>
      </c>
      <c r="D36" s="135" t="s">
        <v>869</v>
      </c>
      <c r="E36" s="60" t="s">
        <v>122</v>
      </c>
      <c r="F36" s="60"/>
      <c r="G36" s="60"/>
      <c r="H36" s="60" t="s">
        <v>122</v>
      </c>
      <c r="I36" s="60"/>
      <c r="J36" s="60" t="s">
        <v>121</v>
      </c>
      <c r="K36" s="60"/>
      <c r="L36" s="60"/>
      <c r="M36" s="136"/>
    </row>
    <row r="37" spans="1:13" ht="89.25" x14ac:dyDescent="0.25">
      <c r="A37" s="133">
        <v>28</v>
      </c>
      <c r="B37" s="134" t="s">
        <v>895</v>
      </c>
      <c r="C37" s="134" t="s">
        <v>897</v>
      </c>
      <c r="D37" s="135"/>
      <c r="E37" s="60"/>
      <c r="F37" s="60"/>
      <c r="G37" s="60" t="s">
        <v>122</v>
      </c>
      <c r="H37" s="60"/>
      <c r="I37" s="60"/>
      <c r="J37" s="60"/>
      <c r="K37" s="60"/>
      <c r="L37" s="60" t="s">
        <v>122</v>
      </c>
      <c r="M37" s="136"/>
    </row>
    <row r="38" spans="1:13" ht="30.75" customHeight="1" x14ac:dyDescent="0.25">
      <c r="A38" s="269" t="s">
        <v>782</v>
      </c>
      <c r="B38" s="270"/>
      <c r="C38" s="270"/>
      <c r="D38" s="270"/>
      <c r="E38" s="270"/>
      <c r="F38" s="270"/>
      <c r="G38" s="270"/>
      <c r="H38" s="270"/>
      <c r="I38" s="270"/>
      <c r="J38" s="270"/>
      <c r="K38" s="270"/>
      <c r="L38" s="270"/>
      <c r="M38" s="271"/>
    </row>
    <row r="39" spans="1:13" ht="102" x14ac:dyDescent="0.25">
      <c r="A39" s="133">
        <v>29</v>
      </c>
      <c r="B39" s="134" t="s">
        <v>852</v>
      </c>
      <c r="C39" s="134" t="s">
        <v>898</v>
      </c>
      <c r="D39" s="135" t="s">
        <v>865</v>
      </c>
      <c r="E39" s="60"/>
      <c r="F39" s="60" t="s">
        <v>122</v>
      </c>
      <c r="G39" s="60" t="s">
        <v>122</v>
      </c>
      <c r="H39" s="60"/>
      <c r="I39" s="60"/>
      <c r="J39" s="60" t="s">
        <v>122</v>
      </c>
      <c r="K39" s="60"/>
      <c r="L39" s="60" t="s">
        <v>122</v>
      </c>
      <c r="M39" s="136"/>
    </row>
    <row r="40" spans="1:13" ht="127.5" x14ac:dyDescent="0.25">
      <c r="A40" s="133">
        <v>30</v>
      </c>
      <c r="B40" s="134" t="s">
        <v>1172</v>
      </c>
      <c r="C40" s="241" t="s">
        <v>1206</v>
      </c>
      <c r="D40" s="135" t="s">
        <v>865</v>
      </c>
      <c r="E40" s="60" t="s">
        <v>122</v>
      </c>
      <c r="F40" s="60"/>
      <c r="G40" s="60" t="s">
        <v>122</v>
      </c>
      <c r="H40" s="60"/>
      <c r="I40" s="60"/>
      <c r="J40" s="60" t="s">
        <v>122</v>
      </c>
      <c r="K40" s="60"/>
      <c r="L40" s="60"/>
      <c r="M40" s="136"/>
    </row>
    <row r="41" spans="1:13" ht="127.5" x14ac:dyDescent="0.25">
      <c r="A41" s="133">
        <v>31</v>
      </c>
      <c r="B41" s="134" t="s">
        <v>1173</v>
      </c>
      <c r="C41" s="134" t="s">
        <v>958</v>
      </c>
      <c r="D41" s="135" t="s">
        <v>865</v>
      </c>
      <c r="E41" s="60" t="s">
        <v>122</v>
      </c>
      <c r="F41" s="60" t="s">
        <v>122</v>
      </c>
      <c r="G41" s="60" t="s">
        <v>122</v>
      </c>
      <c r="H41" s="60" t="s">
        <v>122</v>
      </c>
      <c r="I41" s="60"/>
      <c r="J41" s="60" t="s">
        <v>122</v>
      </c>
      <c r="K41" s="60"/>
      <c r="L41" s="60"/>
      <c r="M41" s="136"/>
    </row>
    <row r="42" spans="1:13" ht="119.25" customHeight="1" x14ac:dyDescent="0.25">
      <c r="A42" s="133">
        <v>32</v>
      </c>
      <c r="B42" s="241" t="s">
        <v>1136</v>
      </c>
      <c r="C42" s="134" t="s">
        <v>1145</v>
      </c>
      <c r="D42" s="135" t="s">
        <v>865</v>
      </c>
      <c r="E42" s="60"/>
      <c r="F42" s="60" t="s">
        <v>122</v>
      </c>
      <c r="G42" s="60" t="s">
        <v>122</v>
      </c>
      <c r="H42" s="60"/>
      <c r="I42" s="60"/>
      <c r="J42" s="60" t="s">
        <v>122</v>
      </c>
      <c r="K42" s="60"/>
      <c r="L42" s="60"/>
      <c r="M42" s="136"/>
    </row>
    <row r="43" spans="1:13" ht="156" customHeight="1" x14ac:dyDescent="0.25">
      <c r="A43" s="133">
        <v>33</v>
      </c>
      <c r="B43" s="134" t="s">
        <v>1174</v>
      </c>
      <c r="C43" s="134" t="s">
        <v>959</v>
      </c>
      <c r="D43" s="135" t="s">
        <v>865</v>
      </c>
      <c r="E43" s="60" t="s">
        <v>122</v>
      </c>
      <c r="F43" s="60"/>
      <c r="G43" s="60" t="s">
        <v>122</v>
      </c>
      <c r="H43" s="60" t="s">
        <v>122</v>
      </c>
      <c r="I43" s="60" t="s">
        <v>122</v>
      </c>
      <c r="J43" s="60"/>
      <c r="K43" s="60"/>
      <c r="L43" s="60"/>
      <c r="M43" s="136"/>
    </row>
    <row r="44" spans="1:13" ht="30.75" customHeight="1" x14ac:dyDescent="0.25">
      <c r="A44" s="269" t="s">
        <v>784</v>
      </c>
      <c r="B44" s="270"/>
      <c r="C44" s="270"/>
      <c r="D44" s="270"/>
      <c r="E44" s="270"/>
      <c r="F44" s="270"/>
      <c r="G44" s="270"/>
      <c r="H44" s="270"/>
      <c r="I44" s="270"/>
      <c r="J44" s="270"/>
      <c r="K44" s="270"/>
      <c r="L44" s="270"/>
      <c r="M44" s="271"/>
    </row>
    <row r="45" spans="1:13" ht="89.25" x14ac:dyDescent="0.25">
      <c r="A45" s="133">
        <v>34</v>
      </c>
      <c r="B45" s="134" t="s">
        <v>853</v>
      </c>
      <c r="C45" s="134" t="s">
        <v>960</v>
      </c>
      <c r="D45" s="135" t="s">
        <v>870</v>
      </c>
      <c r="E45" s="60" t="s">
        <v>122</v>
      </c>
      <c r="F45" s="60"/>
      <c r="G45" s="60" t="s">
        <v>122</v>
      </c>
      <c r="H45" s="60"/>
      <c r="I45" s="60"/>
      <c r="J45" s="60"/>
      <c r="K45" s="60" t="s">
        <v>122</v>
      </c>
      <c r="L45" s="60"/>
      <c r="M45" s="136"/>
    </row>
    <row r="46" spans="1:13" ht="140.25" x14ac:dyDescent="0.25">
      <c r="A46" s="133">
        <v>35</v>
      </c>
      <c r="B46" s="134" t="s">
        <v>854</v>
      </c>
      <c r="C46" s="134" t="s">
        <v>1146</v>
      </c>
      <c r="D46" s="135" t="s">
        <v>865</v>
      </c>
      <c r="E46" s="60"/>
      <c r="F46" s="60" t="s">
        <v>122</v>
      </c>
      <c r="G46" s="60" t="s">
        <v>122</v>
      </c>
      <c r="H46" s="60"/>
      <c r="I46" s="60"/>
      <c r="J46" s="60"/>
      <c r="K46" s="60"/>
      <c r="L46" s="60" t="s">
        <v>122</v>
      </c>
      <c r="M46" s="136"/>
    </row>
    <row r="47" spans="1:13" ht="30.75" customHeight="1" x14ac:dyDescent="0.25">
      <c r="A47" s="269" t="s">
        <v>1166</v>
      </c>
      <c r="B47" s="270"/>
      <c r="C47" s="270"/>
      <c r="D47" s="270"/>
      <c r="E47" s="270"/>
      <c r="F47" s="270"/>
      <c r="G47" s="270"/>
      <c r="H47" s="270"/>
      <c r="I47" s="270"/>
      <c r="J47" s="270"/>
      <c r="K47" s="270"/>
      <c r="L47" s="270"/>
      <c r="M47" s="271"/>
    </row>
    <row r="48" spans="1:13" ht="179.25" customHeight="1" x14ac:dyDescent="0.25">
      <c r="A48" s="133">
        <v>36</v>
      </c>
      <c r="B48" s="134" t="s">
        <v>855</v>
      </c>
      <c r="C48" s="134" t="s">
        <v>961</v>
      </c>
      <c r="D48" s="135"/>
      <c r="E48" s="60" t="s">
        <v>122</v>
      </c>
      <c r="F48" s="60" t="s">
        <v>122</v>
      </c>
      <c r="G48" s="60" t="s">
        <v>122</v>
      </c>
      <c r="H48" s="60"/>
      <c r="I48" s="60" t="s">
        <v>122</v>
      </c>
      <c r="J48" s="60"/>
      <c r="K48" s="60"/>
      <c r="L48" s="60"/>
      <c r="M48" s="136" t="s">
        <v>122</v>
      </c>
    </row>
    <row r="49" spans="1:13" ht="114.75" x14ac:dyDescent="0.25">
      <c r="A49" s="133">
        <v>37</v>
      </c>
      <c r="B49" s="134" t="s">
        <v>856</v>
      </c>
      <c r="C49" s="134" t="s">
        <v>962</v>
      </c>
      <c r="D49" s="135"/>
      <c r="E49" s="60" t="s">
        <v>122</v>
      </c>
      <c r="F49" s="60"/>
      <c r="G49" s="60" t="s">
        <v>122</v>
      </c>
      <c r="H49" s="60" t="s">
        <v>123</v>
      </c>
      <c r="I49" s="60" t="s">
        <v>122</v>
      </c>
      <c r="J49" s="60"/>
      <c r="K49" s="60"/>
      <c r="L49" s="60"/>
      <c r="M49" s="136" t="s">
        <v>122</v>
      </c>
    </row>
    <row r="50" spans="1:13" ht="77.25" thickBot="1" x14ac:dyDescent="0.3">
      <c r="A50" s="137">
        <v>38</v>
      </c>
      <c r="B50" s="138" t="s">
        <v>857</v>
      </c>
      <c r="C50" s="138" t="s">
        <v>1178</v>
      </c>
      <c r="D50" s="139"/>
      <c r="E50" s="63"/>
      <c r="F50" s="63"/>
      <c r="G50" s="63" t="s">
        <v>121</v>
      </c>
      <c r="H50" s="63"/>
      <c r="I50" s="63"/>
      <c r="J50" s="63"/>
      <c r="K50" s="63"/>
      <c r="L50" s="63"/>
      <c r="M50" s="140" t="s">
        <v>121</v>
      </c>
    </row>
    <row r="51" spans="1:13" x14ac:dyDescent="0.25">
      <c r="C51" s="49"/>
      <c r="D51" s="46"/>
      <c r="E51" s="47"/>
      <c r="F51" s="47"/>
      <c r="G51" s="47"/>
      <c r="H51" s="47"/>
      <c r="I51" s="47"/>
      <c r="J51" s="47"/>
      <c r="K51" s="47"/>
      <c r="L51" s="47"/>
      <c r="M51" s="47"/>
    </row>
    <row r="52" spans="1:13" x14ac:dyDescent="0.25">
      <c r="D52" s="15"/>
      <c r="F52" s="13"/>
      <c r="G52" s="13"/>
      <c r="H52" s="13"/>
      <c r="I52" s="13"/>
      <c r="J52" s="13"/>
      <c r="K52" s="13"/>
      <c r="L52" s="13"/>
      <c r="M52" s="13"/>
    </row>
    <row r="53" spans="1:13" x14ac:dyDescent="0.25">
      <c r="D53" s="15"/>
      <c r="F53" s="13"/>
      <c r="G53" s="13"/>
      <c r="H53" s="13"/>
      <c r="I53" s="13"/>
      <c r="J53" s="13"/>
      <c r="K53" s="13"/>
      <c r="L53" s="13"/>
      <c r="M53" s="13"/>
    </row>
    <row r="54" spans="1:13" ht="14.45" customHeight="1" x14ac:dyDescent="0.25">
      <c r="D54" s="15"/>
      <c r="F54" s="13"/>
      <c r="G54" s="13"/>
      <c r="H54" s="13"/>
      <c r="I54" s="13"/>
      <c r="J54" s="13"/>
      <c r="K54" s="13"/>
      <c r="L54" s="13"/>
      <c r="M54" s="13"/>
    </row>
    <row r="55" spans="1:13" x14ac:dyDescent="0.25">
      <c r="D55" s="15"/>
      <c r="F55" s="13"/>
      <c r="G55" s="13"/>
      <c r="H55" s="13"/>
      <c r="I55" s="13"/>
      <c r="J55" s="13"/>
      <c r="K55" s="13"/>
      <c r="L55" s="13"/>
      <c r="M55" s="13"/>
    </row>
    <row r="56" spans="1:13" x14ac:dyDescent="0.25">
      <c r="D56" s="15"/>
      <c r="F56" s="13"/>
      <c r="G56" s="13"/>
      <c r="H56" s="13"/>
      <c r="I56" s="13"/>
      <c r="J56" s="13"/>
      <c r="K56" s="13"/>
      <c r="L56" s="13"/>
      <c r="M56" s="13"/>
    </row>
    <row r="57" spans="1:13" x14ac:dyDescent="0.25">
      <c r="D57" s="15"/>
      <c r="F57" s="13"/>
      <c r="G57" s="13"/>
      <c r="H57" s="13"/>
      <c r="I57" s="13"/>
      <c r="J57" s="13"/>
      <c r="K57" s="13"/>
      <c r="L57" s="13"/>
      <c r="M57" s="13"/>
    </row>
    <row r="58" spans="1:13" x14ac:dyDescent="0.25">
      <c r="D58" s="15"/>
      <c r="F58" s="13"/>
      <c r="G58" s="13"/>
      <c r="H58" s="13"/>
      <c r="I58" s="13"/>
      <c r="J58" s="13"/>
      <c r="K58" s="13"/>
      <c r="L58" s="13"/>
      <c r="M58" s="13"/>
    </row>
    <row r="59" spans="1:13" x14ac:dyDescent="0.25">
      <c r="D59" s="15"/>
      <c r="F59" s="13"/>
      <c r="G59" s="13"/>
      <c r="H59" s="13"/>
      <c r="I59" s="13"/>
      <c r="J59" s="13"/>
      <c r="K59" s="13"/>
      <c r="L59" s="13"/>
      <c r="M59" s="13"/>
    </row>
    <row r="60" spans="1:13" x14ac:dyDescent="0.25">
      <c r="D60" s="15"/>
      <c r="F60" s="13"/>
      <c r="G60" s="13"/>
      <c r="H60" s="13"/>
      <c r="I60" s="13"/>
      <c r="J60" s="13"/>
      <c r="K60" s="13"/>
      <c r="L60" s="13"/>
      <c r="M60" s="13"/>
    </row>
    <row r="61" spans="1:13" x14ac:dyDescent="0.25">
      <c r="D61" s="15"/>
      <c r="F61" s="13"/>
      <c r="G61" s="13"/>
      <c r="H61" s="13"/>
      <c r="I61" s="13"/>
      <c r="J61" s="13"/>
      <c r="K61" s="13"/>
      <c r="L61" s="13"/>
      <c r="M61" s="13"/>
    </row>
    <row r="62" spans="1:13" x14ac:dyDescent="0.25">
      <c r="D62" s="15"/>
      <c r="F62" s="13"/>
      <c r="G62" s="13"/>
      <c r="H62" s="13"/>
      <c r="I62" s="13"/>
      <c r="J62" s="13"/>
      <c r="K62" s="13"/>
      <c r="L62" s="13"/>
      <c r="M62" s="13"/>
    </row>
    <row r="63" spans="1:13" x14ac:dyDescent="0.25">
      <c r="D63" s="15"/>
      <c r="F63" s="13"/>
      <c r="G63" s="13"/>
      <c r="H63" s="13"/>
      <c r="I63" s="13"/>
      <c r="J63" s="13"/>
      <c r="K63" s="13"/>
      <c r="L63" s="13"/>
      <c r="M63" s="13"/>
    </row>
    <row r="64" spans="1:13" x14ac:dyDescent="0.25">
      <c r="D64" s="15"/>
      <c r="F64" s="13"/>
      <c r="G64" s="13"/>
      <c r="H64" s="13"/>
      <c r="I64" s="13"/>
      <c r="J64" s="13"/>
      <c r="K64" s="13"/>
      <c r="L64" s="13"/>
      <c r="M64" s="13"/>
    </row>
    <row r="65" spans="4:13" x14ac:dyDescent="0.25">
      <c r="D65" s="15"/>
      <c r="G65" s="35"/>
      <c r="H65" s="35"/>
      <c r="I65" s="35"/>
      <c r="J65" s="35"/>
      <c r="K65" s="35"/>
      <c r="L65" s="35"/>
      <c r="M65" s="35"/>
    </row>
    <row r="66" spans="4:13" x14ac:dyDescent="0.25">
      <c r="E66" s="6"/>
      <c r="F66" s="36"/>
      <c r="G66" s="36"/>
      <c r="H66" s="36"/>
      <c r="I66" s="36"/>
      <c r="J66" s="36"/>
      <c r="K66" s="36"/>
      <c r="L66" s="36"/>
    </row>
    <row r="67" spans="4:13" x14ac:dyDescent="0.25">
      <c r="E67" s="6"/>
      <c r="H67" s="19"/>
      <c r="I67" s="19"/>
      <c r="J67" s="19"/>
      <c r="K67" s="19"/>
      <c r="L67" s="19"/>
      <c r="M67" s="19"/>
    </row>
    <row r="68" spans="4:13" x14ac:dyDescent="0.25">
      <c r="D68" s="30"/>
      <c r="E68" s="31"/>
      <c r="F68" s="31"/>
      <c r="G68" s="32"/>
      <c r="H68" s="32"/>
      <c r="I68" s="32"/>
      <c r="J68" s="32"/>
      <c r="K68" s="32"/>
      <c r="L68" s="33"/>
      <c r="M68" s="33"/>
    </row>
    <row r="69" spans="4:13" x14ac:dyDescent="0.25">
      <c r="D69" s="29"/>
      <c r="E69" s="34"/>
      <c r="F69" s="29"/>
      <c r="G69" s="29"/>
      <c r="H69" s="29"/>
      <c r="I69" s="29"/>
      <c r="J69" s="29"/>
      <c r="K69" s="29"/>
      <c r="L69" s="29"/>
      <c r="M69" s="29"/>
    </row>
    <row r="85" spans="4:13" x14ac:dyDescent="0.25">
      <c r="F85" s="20"/>
      <c r="G85" s="20"/>
      <c r="H85" s="20"/>
      <c r="I85" s="20"/>
      <c r="J85" s="20"/>
      <c r="K85" s="20"/>
      <c r="L85" s="20"/>
      <c r="M85" s="20"/>
    </row>
    <row r="86" spans="4:13" x14ac:dyDescent="0.25">
      <c r="F86" s="20"/>
      <c r="G86" s="20"/>
      <c r="H86" s="20"/>
      <c r="I86" s="20"/>
      <c r="J86" s="20"/>
      <c r="K86" s="20"/>
      <c r="L86" s="20"/>
      <c r="M86" s="20"/>
    </row>
    <row r="87" spans="4:13" x14ac:dyDescent="0.25">
      <c r="D87" s="20"/>
      <c r="E87" s="23"/>
      <c r="F87" s="20"/>
      <c r="G87" s="20"/>
      <c r="H87" s="20"/>
      <c r="I87" s="20"/>
      <c r="J87" s="20"/>
      <c r="K87" s="20"/>
      <c r="L87" s="20"/>
      <c r="M87" s="20"/>
    </row>
    <row r="88" spans="4:13" x14ac:dyDescent="0.25">
      <c r="D88" s="20"/>
      <c r="E88" s="23"/>
    </row>
    <row r="89" spans="4:13" x14ac:dyDescent="0.25">
      <c r="D89" s="20"/>
      <c r="E89" s="23"/>
    </row>
    <row r="91" spans="4:13" x14ac:dyDescent="0.25">
      <c r="E91" s="5"/>
    </row>
    <row r="92" spans="4:13" x14ac:dyDescent="0.25">
      <c r="E92" s="5"/>
    </row>
    <row r="100" spans="11:11" ht="15.75" x14ac:dyDescent="0.25">
      <c r="K100" s="14"/>
    </row>
  </sheetData>
  <sheetProtection password="C9A1" sheet="1" objects="1" scenarios="1"/>
  <sortState ref="A5:N42">
    <sortCondition ref="A5:A42"/>
  </sortState>
  <mergeCells count="16">
    <mergeCell ref="A5:M5"/>
    <mergeCell ref="A1:M1"/>
    <mergeCell ref="A2:M2"/>
    <mergeCell ref="D3:D4"/>
    <mergeCell ref="E3:G3"/>
    <mergeCell ref="H3:M3"/>
    <mergeCell ref="A3:A4"/>
    <mergeCell ref="B3:B4"/>
    <mergeCell ref="C3:C4"/>
    <mergeCell ref="A28:M28"/>
    <mergeCell ref="A38:M38"/>
    <mergeCell ref="A47:M47"/>
    <mergeCell ref="A9:M9"/>
    <mergeCell ref="A13:M13"/>
    <mergeCell ref="A19:M19"/>
    <mergeCell ref="A44:M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election activeCell="F10" sqref="F10"/>
    </sheetView>
  </sheetViews>
  <sheetFormatPr defaultRowHeight="15" x14ac:dyDescent="0.25"/>
  <cols>
    <col min="1" max="1" width="17.85546875" bestFit="1" customWidth="1"/>
    <col min="2" max="8" width="11.7109375" customWidth="1"/>
    <col min="9" max="9" width="20.85546875" customWidth="1"/>
    <col min="11" max="11" width="8.5703125" hidden="1" customWidth="1"/>
    <col min="12" max="13" width="6.42578125" hidden="1" customWidth="1"/>
    <col min="14" max="14" width="12.85546875" hidden="1" customWidth="1"/>
    <col min="15" max="15" width="12" hidden="1" customWidth="1"/>
    <col min="16" max="16" width="6.42578125" hidden="1" customWidth="1"/>
    <col min="17" max="17" width="15.85546875" hidden="1" customWidth="1"/>
    <col min="18" max="18" width="12.5703125" hidden="1" customWidth="1"/>
    <col min="19" max="19" width="11.140625" hidden="1" customWidth="1"/>
    <col min="21" max="21" width="12.42578125" customWidth="1"/>
    <col min="22" max="28" width="8.140625" customWidth="1"/>
    <col min="29" max="29" width="9.5703125" bestFit="1" customWidth="1"/>
  </cols>
  <sheetData>
    <row r="1" spans="1:19" ht="49.5" customHeight="1" x14ac:dyDescent="0.25">
      <c r="A1" s="282" t="s">
        <v>795</v>
      </c>
      <c r="B1" s="283"/>
      <c r="C1" s="283"/>
      <c r="D1" s="283"/>
      <c r="E1" s="283"/>
      <c r="F1" s="283"/>
      <c r="G1" s="283"/>
      <c r="H1" s="283"/>
      <c r="I1" s="283"/>
      <c r="J1" s="283"/>
      <c r="K1" s="219"/>
      <c r="L1" s="219"/>
      <c r="M1" s="219"/>
      <c r="N1" s="219"/>
      <c r="O1" s="219"/>
      <c r="P1" s="219"/>
      <c r="Q1" s="219"/>
      <c r="R1" s="219"/>
      <c r="S1" s="219"/>
    </row>
    <row r="2" spans="1:19" ht="49.5" customHeight="1" x14ac:dyDescent="0.25">
      <c r="A2" s="252" t="s">
        <v>803</v>
      </c>
      <c r="B2" s="253"/>
      <c r="C2" s="253"/>
      <c r="D2" s="253"/>
      <c r="E2" s="253"/>
      <c r="F2" s="253"/>
      <c r="G2" s="253"/>
      <c r="H2" s="253"/>
      <c r="I2" s="253"/>
      <c r="J2" s="253"/>
      <c r="K2" s="220"/>
      <c r="L2" s="220"/>
      <c r="M2" s="220"/>
      <c r="N2" s="220"/>
      <c r="O2" s="220"/>
      <c r="P2" s="220"/>
      <c r="Q2" s="220"/>
      <c r="R2" s="220"/>
      <c r="S2" s="220"/>
    </row>
    <row r="3" spans="1:19" s="200" customFormat="1" ht="31.5" customHeight="1" thickBot="1" x14ac:dyDescent="0.3">
      <c r="A3" s="196" t="s">
        <v>792</v>
      </c>
      <c r="B3" s="197"/>
      <c r="C3" s="195"/>
      <c r="D3" s="195"/>
      <c r="E3" s="195"/>
      <c r="F3" s="195"/>
      <c r="G3" s="195"/>
      <c r="H3" s="195"/>
      <c r="I3" s="195"/>
      <c r="J3" s="198"/>
      <c r="K3" s="196" t="s">
        <v>126</v>
      </c>
      <c r="L3" s="199"/>
      <c r="M3" s="199"/>
      <c r="N3" s="199"/>
      <c r="O3" s="199"/>
      <c r="P3" s="199"/>
      <c r="Q3" s="199"/>
      <c r="R3" s="199"/>
      <c r="S3" s="199"/>
    </row>
    <row r="4" spans="1:19" x14ac:dyDescent="0.25">
      <c r="A4" s="81" t="s">
        <v>793</v>
      </c>
      <c r="B4" s="81" t="s">
        <v>796</v>
      </c>
      <c r="C4" s="81" t="s">
        <v>797</v>
      </c>
      <c r="D4" s="81" t="s">
        <v>798</v>
      </c>
      <c r="E4" s="81" t="s">
        <v>799</v>
      </c>
      <c r="F4" s="81" t="s">
        <v>800</v>
      </c>
      <c r="G4" s="81" t="s">
        <v>801</v>
      </c>
      <c r="H4" s="81" t="s">
        <v>802</v>
      </c>
      <c r="I4" s="81" t="s">
        <v>833</v>
      </c>
      <c r="J4" s="84"/>
      <c r="K4" s="92"/>
      <c r="L4" s="93" t="s">
        <v>183</v>
      </c>
      <c r="M4" s="93" t="s">
        <v>113</v>
      </c>
      <c r="N4" s="93" t="s">
        <v>114</v>
      </c>
      <c r="O4" s="93" t="s">
        <v>115</v>
      </c>
      <c r="P4" s="93" t="s">
        <v>116</v>
      </c>
      <c r="Q4" s="93" t="s">
        <v>181</v>
      </c>
      <c r="R4" s="93" t="s">
        <v>182</v>
      </c>
      <c r="S4" s="94" t="s">
        <v>0</v>
      </c>
    </row>
    <row r="5" spans="1:19" x14ac:dyDescent="0.25">
      <c r="A5" s="79" t="s">
        <v>772</v>
      </c>
      <c r="B5" s="80">
        <v>0</v>
      </c>
      <c r="C5" s="80">
        <v>1</v>
      </c>
      <c r="D5" s="80">
        <v>0</v>
      </c>
      <c r="E5" s="80">
        <v>0</v>
      </c>
      <c r="F5" s="80">
        <v>2</v>
      </c>
      <c r="G5" s="80">
        <v>6</v>
      </c>
      <c r="H5" s="80">
        <v>12</v>
      </c>
      <c r="I5" s="80">
        <v>3</v>
      </c>
      <c r="J5" s="84"/>
      <c r="K5" s="95" t="s">
        <v>125</v>
      </c>
      <c r="L5" s="96">
        <v>1</v>
      </c>
      <c r="M5" s="96">
        <v>2</v>
      </c>
      <c r="N5" s="96">
        <v>3</v>
      </c>
      <c r="O5" s="96">
        <v>4</v>
      </c>
      <c r="P5" s="96">
        <v>5</v>
      </c>
      <c r="Q5" s="96">
        <v>6</v>
      </c>
      <c r="R5" s="96">
        <v>7</v>
      </c>
      <c r="S5" s="97">
        <v>8</v>
      </c>
    </row>
    <row r="6" spans="1:19" x14ac:dyDescent="0.25">
      <c r="A6" s="79" t="s">
        <v>773</v>
      </c>
      <c r="B6" s="80">
        <v>0</v>
      </c>
      <c r="C6" s="80">
        <v>3</v>
      </c>
      <c r="D6" s="80">
        <v>0</v>
      </c>
      <c r="E6" s="80">
        <v>0</v>
      </c>
      <c r="F6" s="80">
        <v>0</v>
      </c>
      <c r="G6" s="80">
        <v>12</v>
      </c>
      <c r="H6" s="80">
        <v>12</v>
      </c>
      <c r="I6" s="80">
        <v>3</v>
      </c>
      <c r="J6" s="84"/>
      <c r="K6" s="86">
        <f>'Вопросы Группы 1'!B6</f>
        <v>1</v>
      </c>
      <c r="L6" s="87">
        <f>'Вопросы Группы 1'!D6</f>
        <v>0</v>
      </c>
      <c r="M6" s="87">
        <f>'Вопросы Группы 1'!E6</f>
        <v>0</v>
      </c>
      <c r="N6" s="87">
        <f>'Вопросы Группы 1'!F6</f>
        <v>0</v>
      </c>
      <c r="O6" s="87">
        <f>'Вопросы Группы 1'!G6</f>
        <v>0</v>
      </c>
      <c r="P6" s="87">
        <f>'Вопросы Группы 1'!H6</f>
        <v>1</v>
      </c>
      <c r="Q6" s="87">
        <f>'Вопросы Группы 1'!K6</f>
        <v>1</v>
      </c>
      <c r="R6" s="87">
        <f>'Вопросы Группы 1'!L6</f>
        <v>4</v>
      </c>
      <c r="S6" s="88" t="str">
        <f>'Вопросы Группы 1'!M6</f>
        <v>ОВОС-ПЗ</v>
      </c>
    </row>
    <row r="7" spans="1:19" x14ac:dyDescent="0.25">
      <c r="A7" s="79" t="s">
        <v>774</v>
      </c>
      <c r="B7" s="80">
        <v>0</v>
      </c>
      <c r="C7" s="80">
        <v>1</v>
      </c>
      <c r="D7" s="80">
        <v>1</v>
      </c>
      <c r="E7" s="80">
        <v>1</v>
      </c>
      <c r="F7" s="80">
        <v>0</v>
      </c>
      <c r="G7" s="80">
        <v>14</v>
      </c>
      <c r="H7" s="80">
        <v>20</v>
      </c>
      <c r="I7" s="80">
        <v>3</v>
      </c>
      <c r="J7" s="84"/>
      <c r="K7" s="86">
        <f>'Вопросы Группы 1'!B7</f>
        <v>2</v>
      </c>
      <c r="L7" s="87">
        <f>'Вопросы Группы 1'!D7</f>
        <v>0</v>
      </c>
      <c r="M7" s="87">
        <f>'Вопросы Группы 1'!E7</f>
        <v>0</v>
      </c>
      <c r="N7" s="87">
        <f>'Вопросы Группы 1'!F7</f>
        <v>0</v>
      </c>
      <c r="O7" s="87">
        <f>'Вопросы Группы 1'!G7</f>
        <v>0</v>
      </c>
      <c r="P7" s="87">
        <f>'Вопросы Группы 1'!H7</f>
        <v>1</v>
      </c>
      <c r="Q7" s="87">
        <f>'Вопросы Группы 1'!K7</f>
        <v>1</v>
      </c>
      <c r="R7" s="87">
        <f>'Вопросы Группы 1'!L7</f>
        <v>4</v>
      </c>
      <c r="S7" s="88" t="str">
        <f>'Вопросы Группы 1'!M7</f>
        <v>ОВОС-ПЗ</v>
      </c>
    </row>
    <row r="8" spans="1:19" x14ac:dyDescent="0.25">
      <c r="A8" s="79" t="s">
        <v>776</v>
      </c>
      <c r="B8" s="80">
        <v>0</v>
      </c>
      <c r="C8" s="80">
        <v>2</v>
      </c>
      <c r="D8" s="80">
        <v>1</v>
      </c>
      <c r="E8" s="80">
        <v>3</v>
      </c>
      <c r="F8" s="80">
        <v>3</v>
      </c>
      <c r="G8" s="80">
        <v>29</v>
      </c>
      <c r="H8" s="80">
        <v>56</v>
      </c>
      <c r="I8" s="80">
        <v>9</v>
      </c>
      <c r="J8" s="84"/>
      <c r="K8" s="86">
        <f>'Вопросы Группы 1'!B8</f>
        <v>3</v>
      </c>
      <c r="L8" s="87">
        <f>'Вопросы Группы 1'!D8</f>
        <v>0</v>
      </c>
      <c r="M8" s="87">
        <f>'Вопросы Группы 1'!E8</f>
        <v>1</v>
      </c>
      <c r="N8" s="87">
        <f>'Вопросы Группы 1'!F8</f>
        <v>0</v>
      </c>
      <c r="O8" s="87">
        <f>'Вопросы Группы 1'!G8</f>
        <v>0</v>
      </c>
      <c r="P8" s="87">
        <f>'Вопросы Группы 1'!H8</f>
        <v>0</v>
      </c>
      <c r="Q8" s="87">
        <f>'Вопросы Группы 1'!K8</f>
        <v>4</v>
      </c>
      <c r="R8" s="87">
        <f>'Вопросы Группы 1'!L8</f>
        <v>4</v>
      </c>
      <c r="S8" s="88" t="str">
        <f>'Вопросы Группы 1'!M8</f>
        <v>ОВОС-ПЗ</v>
      </c>
    </row>
    <row r="9" spans="1:19" x14ac:dyDescent="0.25">
      <c r="A9" s="79" t="s">
        <v>779</v>
      </c>
      <c r="B9" s="80">
        <v>0</v>
      </c>
      <c r="C9" s="80">
        <v>3</v>
      </c>
      <c r="D9" s="80">
        <v>4</v>
      </c>
      <c r="E9" s="80">
        <v>1</v>
      </c>
      <c r="F9" s="80">
        <v>0</v>
      </c>
      <c r="G9" s="80">
        <v>38</v>
      </c>
      <c r="H9" s="80">
        <v>48</v>
      </c>
      <c r="I9" s="80">
        <v>8</v>
      </c>
      <c r="J9" s="84"/>
      <c r="K9" s="86">
        <f>'Вопросы Группы 1'!B10</f>
        <v>4</v>
      </c>
      <c r="L9" s="87">
        <f>'Вопросы Группы 1'!D10</f>
        <v>0</v>
      </c>
      <c r="M9" s="87">
        <f>'Вопросы Группы 1'!E10</f>
        <v>1</v>
      </c>
      <c r="N9" s="87">
        <f>'Вопросы Группы 1'!F10</f>
        <v>0</v>
      </c>
      <c r="O9" s="87">
        <f>'Вопросы Группы 1'!G10</f>
        <v>0</v>
      </c>
      <c r="P9" s="87">
        <f>'Вопросы Группы 1'!H10</f>
        <v>0</v>
      </c>
      <c r="Q9" s="87">
        <f>'Вопросы Группы 1'!K10</f>
        <v>4</v>
      </c>
      <c r="R9" s="87">
        <f>'Вопросы Группы 1'!L10</f>
        <v>4</v>
      </c>
      <c r="S9" s="88" t="str">
        <f>'Вопросы Группы 1'!M10</f>
        <v>ПДР</v>
      </c>
    </row>
    <row r="10" spans="1:19" x14ac:dyDescent="0.25">
      <c r="A10" s="79" t="s">
        <v>781</v>
      </c>
      <c r="B10" s="80">
        <v>1</v>
      </c>
      <c r="C10" s="80">
        <v>2</v>
      </c>
      <c r="D10" s="80">
        <v>0</v>
      </c>
      <c r="E10" s="80">
        <v>0</v>
      </c>
      <c r="F10" s="80">
        <v>2</v>
      </c>
      <c r="G10" s="80">
        <v>15</v>
      </c>
      <c r="H10" s="80">
        <v>24</v>
      </c>
      <c r="I10" s="80">
        <v>5</v>
      </c>
      <c r="J10" s="84"/>
      <c r="K10" s="86">
        <f>'Вопросы Группы 1'!B11</f>
        <v>5</v>
      </c>
      <c r="L10" s="87">
        <f>'Вопросы Группы 1'!D11</f>
        <v>0</v>
      </c>
      <c r="M10" s="87">
        <f>'Вопросы Группы 1'!E11</f>
        <v>0</v>
      </c>
      <c r="N10" s="87">
        <f>'Вопросы Группы 1'!F11</f>
        <v>1</v>
      </c>
      <c r="O10" s="87">
        <f>'Вопросы Группы 1'!G11</f>
        <v>0</v>
      </c>
      <c r="P10" s="87">
        <f>'Вопросы Группы 1'!H11</f>
        <v>0</v>
      </c>
      <c r="Q10" s="87">
        <f>'Вопросы Группы 1'!K11</f>
        <v>6</v>
      </c>
      <c r="R10" s="87">
        <f>'Вопросы Группы 1'!L11</f>
        <v>8</v>
      </c>
      <c r="S10" s="88" t="str">
        <f>'Вопросы Группы 1'!M11</f>
        <v>ПДР</v>
      </c>
    </row>
    <row r="11" spans="1:19" x14ac:dyDescent="0.25">
      <c r="A11" s="79" t="s">
        <v>783</v>
      </c>
      <c r="B11" s="80">
        <v>0</v>
      </c>
      <c r="C11" s="80">
        <v>0</v>
      </c>
      <c r="D11" s="80">
        <v>2</v>
      </c>
      <c r="E11" s="80">
        <v>0</v>
      </c>
      <c r="F11" s="80">
        <v>3</v>
      </c>
      <c r="G11" s="80">
        <v>10</v>
      </c>
      <c r="H11" s="80">
        <v>24</v>
      </c>
      <c r="I11" s="80">
        <v>5</v>
      </c>
      <c r="J11" s="84"/>
      <c r="K11" s="86">
        <f>'Вопросы Группы 1'!B12</f>
        <v>6</v>
      </c>
      <c r="L11" s="87">
        <f>'Вопросы Группы 1'!D12</f>
        <v>0</v>
      </c>
      <c r="M11" s="87">
        <f>'Вопросы Группы 1'!E12</f>
        <v>0</v>
      </c>
      <c r="N11" s="87">
        <f>'Вопросы Группы 1'!F12</f>
        <v>0</v>
      </c>
      <c r="O11" s="87">
        <f>'Вопросы Группы 1'!G12</f>
        <v>1</v>
      </c>
      <c r="P11" s="87">
        <f>'Вопросы Группы 1'!H12</f>
        <v>0</v>
      </c>
      <c r="Q11" s="87">
        <f>'Вопросы Группы 1'!K12</f>
        <v>4</v>
      </c>
      <c r="R11" s="87">
        <f>'Вопросы Группы 1'!L12</f>
        <v>8</v>
      </c>
      <c r="S11" s="88" t="str">
        <f>'Вопросы Группы 1'!M12</f>
        <v>ПДР</v>
      </c>
    </row>
    <row r="12" spans="1:19" x14ac:dyDescent="0.25">
      <c r="A12" s="79" t="s">
        <v>832</v>
      </c>
      <c r="B12" s="80">
        <v>0</v>
      </c>
      <c r="C12" s="80">
        <v>0</v>
      </c>
      <c r="D12" s="80">
        <v>1</v>
      </c>
      <c r="E12" s="80">
        <v>1</v>
      </c>
      <c r="F12" s="80">
        <v>0</v>
      </c>
      <c r="G12" s="80">
        <v>5</v>
      </c>
      <c r="H12" s="80">
        <v>8</v>
      </c>
      <c r="I12" s="80">
        <v>2</v>
      </c>
      <c r="J12" s="84"/>
      <c r="K12" s="86">
        <f>'Вопросы Группы 1'!B14</f>
        <v>7</v>
      </c>
      <c r="L12" s="87">
        <f>'Вопросы Группы 1'!D14</f>
        <v>0</v>
      </c>
      <c r="M12" s="87">
        <f>'Вопросы Группы 1'!E14</f>
        <v>0</v>
      </c>
      <c r="N12" s="87">
        <f>'Вопросы Группы 1'!F14</f>
        <v>0</v>
      </c>
      <c r="O12" s="87">
        <f>'Вопросы Группы 1'!G14</f>
        <v>0</v>
      </c>
      <c r="P12" s="87">
        <f>'Вопросы Группы 1'!H14</f>
        <v>1</v>
      </c>
      <c r="Q12" s="87">
        <f>'Вопросы Группы 1'!K14</f>
        <v>2</v>
      </c>
      <c r="R12" s="87">
        <f>'Вопросы Группы 1'!L14</f>
        <v>8</v>
      </c>
      <c r="S12" s="88" t="str">
        <f>'Вопросы Группы 1'!M14</f>
        <v>ТРИ</v>
      </c>
    </row>
    <row r="13" spans="1:19" x14ac:dyDescent="0.25">
      <c r="A13" s="82" t="s">
        <v>794</v>
      </c>
      <c r="B13" s="83">
        <v>1</v>
      </c>
      <c r="C13" s="83">
        <v>12</v>
      </c>
      <c r="D13" s="83">
        <v>9</v>
      </c>
      <c r="E13" s="83">
        <v>6</v>
      </c>
      <c r="F13" s="83">
        <v>10</v>
      </c>
      <c r="G13" s="83">
        <v>129</v>
      </c>
      <c r="H13" s="83">
        <v>204</v>
      </c>
      <c r="I13" s="83">
        <v>38</v>
      </c>
      <c r="J13" s="84"/>
      <c r="K13" s="86">
        <f>'Вопросы Группы 1'!B15</f>
        <v>8</v>
      </c>
      <c r="L13" s="87">
        <f>'Вопросы Группы 1'!D15</f>
        <v>1</v>
      </c>
      <c r="M13" s="87">
        <f>'Вопросы Группы 1'!E15</f>
        <v>0</v>
      </c>
      <c r="N13" s="87">
        <f>'Вопросы Группы 1'!F15</f>
        <v>0</v>
      </c>
      <c r="O13" s="87">
        <f>'Вопросы Группы 1'!G15</f>
        <v>0</v>
      </c>
      <c r="P13" s="87">
        <f>'Вопросы Группы 1'!H15</f>
        <v>0</v>
      </c>
      <c r="Q13" s="87">
        <f>'Вопросы Группы 1'!K15</f>
        <v>0</v>
      </c>
      <c r="R13" s="87">
        <f>'Вопросы Группы 1'!L15</f>
        <v>0</v>
      </c>
      <c r="S13" s="88" t="str">
        <f>'Вопросы Группы 1'!M15</f>
        <v>ТРИ</v>
      </c>
    </row>
    <row r="14" spans="1:19" ht="29.25" customHeight="1" x14ac:dyDescent="0.25">
      <c r="A14" s="281" t="s">
        <v>804</v>
      </c>
      <c r="B14" s="281"/>
      <c r="C14" s="281"/>
      <c r="D14" s="281"/>
      <c r="E14" s="281"/>
      <c r="F14" s="281"/>
      <c r="G14" s="281"/>
      <c r="H14" s="281"/>
      <c r="I14" s="281"/>
      <c r="J14" s="84"/>
      <c r="K14" s="86">
        <f>'Вопросы Группы 1'!B16</f>
        <v>9</v>
      </c>
      <c r="L14" s="87">
        <f>'Вопросы Группы 1'!D16</f>
        <v>0</v>
      </c>
      <c r="M14" s="87">
        <f>'Вопросы Группы 1'!E16</f>
        <v>1</v>
      </c>
      <c r="N14" s="87">
        <f>'Вопросы Группы 1'!F16</f>
        <v>0</v>
      </c>
      <c r="O14" s="87">
        <f>'Вопросы Группы 1'!G16</f>
        <v>0</v>
      </c>
      <c r="P14" s="87">
        <f>'Вопросы Группы 1'!H16</f>
        <v>0</v>
      </c>
      <c r="Q14" s="87">
        <f>'Вопросы Группы 1'!K16</f>
        <v>8</v>
      </c>
      <c r="R14" s="87">
        <f>'Вопросы Группы 1'!L16</f>
        <v>8</v>
      </c>
      <c r="S14" s="88" t="str">
        <f>'Вопросы Группы 1'!M16</f>
        <v>ТРИ</v>
      </c>
    </row>
    <row r="15" spans="1:19" x14ac:dyDescent="0.25">
      <c r="A15" s="187"/>
      <c r="B15" s="187"/>
      <c r="C15" s="187"/>
      <c r="D15" s="187"/>
      <c r="E15" s="166"/>
      <c r="F15" s="166"/>
      <c r="G15" s="166"/>
      <c r="H15" s="166"/>
      <c r="I15" s="166"/>
      <c r="J15" s="166"/>
      <c r="K15" s="86">
        <f>'Вопросы Группы 1'!B17</f>
        <v>10</v>
      </c>
      <c r="L15" s="87">
        <f>'Вопросы Группы 1'!D17</f>
        <v>0</v>
      </c>
      <c r="M15" s="87">
        <f>'Вопросы Группы 1'!E17</f>
        <v>0</v>
      </c>
      <c r="N15" s="87">
        <f>'Вопросы Группы 1'!F17</f>
        <v>0</v>
      </c>
      <c r="O15" s="87">
        <f>'Вопросы Группы 1'!G17</f>
        <v>0</v>
      </c>
      <c r="P15" s="87">
        <f>'Вопросы Группы 1'!H17</f>
        <v>1</v>
      </c>
      <c r="Q15" s="87">
        <f>'Вопросы Группы 1'!K17</f>
        <v>1</v>
      </c>
      <c r="R15" s="87">
        <f>'Вопросы Группы 1'!L17</f>
        <v>4</v>
      </c>
      <c r="S15" s="88" t="str">
        <f>'Вопросы Группы 1'!M17</f>
        <v>ТРИ</v>
      </c>
    </row>
    <row r="16" spans="1:19" x14ac:dyDescent="0.25">
      <c r="A16" s="221"/>
      <c r="B16" s="222"/>
      <c r="C16" s="222"/>
      <c r="D16" s="222"/>
      <c r="E16" s="222"/>
      <c r="F16" s="222"/>
      <c r="G16" s="222"/>
      <c r="H16" s="222"/>
      <c r="I16" s="222"/>
      <c r="J16" s="222"/>
      <c r="K16" s="86">
        <f>'Вопросы Группы 1'!B18</f>
        <v>11</v>
      </c>
      <c r="L16" s="87">
        <f>'Вопросы Группы 1'!D18</f>
        <v>0</v>
      </c>
      <c r="M16" s="87">
        <f>'Вопросы Группы 1'!E18</f>
        <v>1</v>
      </c>
      <c r="N16" s="87">
        <f>'Вопросы Группы 1'!F18</f>
        <v>0</v>
      </c>
      <c r="O16" s="87">
        <f>'Вопросы Группы 1'!G18</f>
        <v>0</v>
      </c>
      <c r="P16" s="87">
        <f>'Вопросы Группы 1'!H18</f>
        <v>0</v>
      </c>
      <c r="Q16" s="87">
        <f>'Вопросы Группы 1'!K18</f>
        <v>4</v>
      </c>
      <c r="R16" s="87">
        <f>'Вопросы Группы 1'!L18</f>
        <v>4</v>
      </c>
      <c r="S16" s="88" t="str">
        <f>'Вопросы Группы 1'!M18</f>
        <v>ТРИ</v>
      </c>
    </row>
    <row r="17" spans="1:19" x14ac:dyDescent="0.25">
      <c r="A17" s="221"/>
      <c r="B17" s="222"/>
      <c r="C17" s="222"/>
      <c r="D17" s="222"/>
      <c r="E17" s="222"/>
      <c r="F17" s="222"/>
      <c r="G17" s="222"/>
      <c r="H17" s="222"/>
      <c r="I17" s="222"/>
      <c r="J17" s="222"/>
      <c r="K17" s="86">
        <f>'Вопросы Группы 1'!B20</f>
        <v>12</v>
      </c>
      <c r="L17" s="87">
        <f>'Вопросы Группы 1'!D20</f>
        <v>0</v>
      </c>
      <c r="M17" s="87">
        <f>'Вопросы Группы 1'!E20</f>
        <v>0</v>
      </c>
      <c r="N17" s="87">
        <f>'Вопросы Группы 1'!F20</f>
        <v>1</v>
      </c>
      <c r="O17" s="87">
        <f>'Вопросы Группы 1'!G20</f>
        <v>0</v>
      </c>
      <c r="P17" s="87">
        <f>'Вопросы Группы 1'!H20</f>
        <v>0</v>
      </c>
      <c r="Q17" s="87">
        <f>'Вопросы Группы 1'!K20</f>
        <v>6</v>
      </c>
      <c r="R17" s="87">
        <f>'Вопросы Группы 1'!L20</f>
        <v>8</v>
      </c>
      <c r="S17" s="88" t="str">
        <f>'Вопросы Группы 1'!M20</f>
        <v>УВП</v>
      </c>
    </row>
    <row r="18" spans="1:19" x14ac:dyDescent="0.25">
      <c r="A18" s="222"/>
      <c r="B18" s="222"/>
      <c r="C18" s="222"/>
      <c r="D18" s="222"/>
      <c r="E18" s="222"/>
      <c r="F18" s="222"/>
      <c r="G18" s="222"/>
      <c r="H18" s="222"/>
      <c r="I18" s="222"/>
      <c r="J18" s="222"/>
      <c r="K18" s="86">
        <f>'Вопросы Группы 1'!B21</f>
        <v>13</v>
      </c>
      <c r="L18" s="87">
        <f>'Вопросы Группы 1'!D21</f>
        <v>0</v>
      </c>
      <c r="M18" s="87">
        <f>'Вопросы Группы 1'!E21</f>
        <v>0</v>
      </c>
      <c r="N18" s="87">
        <f>'Вопросы Группы 1'!F21</f>
        <v>1</v>
      </c>
      <c r="O18" s="87">
        <f>'Вопросы Группы 1'!G21</f>
        <v>0</v>
      </c>
      <c r="P18" s="87">
        <f>'Вопросы Группы 1'!H21</f>
        <v>0</v>
      </c>
      <c r="Q18" s="87">
        <f>'Вопросы Группы 1'!K21</f>
        <v>6</v>
      </c>
      <c r="R18" s="87">
        <f>'Вопросы Группы 1'!L21</f>
        <v>8</v>
      </c>
      <c r="S18" s="88" t="str">
        <f>'Вопросы Группы 1'!M21</f>
        <v>УВП</v>
      </c>
    </row>
    <row r="19" spans="1:19" x14ac:dyDescent="0.25">
      <c r="A19" s="222"/>
      <c r="B19" s="222"/>
      <c r="C19" s="222"/>
      <c r="D19" s="222"/>
      <c r="E19" s="222"/>
      <c r="F19" s="222"/>
      <c r="G19" s="222"/>
      <c r="H19" s="222"/>
      <c r="I19" s="222"/>
      <c r="J19" s="222"/>
      <c r="K19" s="86">
        <f>'Вопросы Группы 1'!B22</f>
        <v>14</v>
      </c>
      <c r="L19" s="87">
        <f>'Вопросы Группы 1'!D22</f>
        <v>0</v>
      </c>
      <c r="M19" s="87">
        <f>'Вопросы Группы 1'!E22</f>
        <v>1</v>
      </c>
      <c r="N19" s="87">
        <f>'Вопросы Группы 1'!F22</f>
        <v>0</v>
      </c>
      <c r="O19" s="87">
        <f>'Вопросы Группы 1'!G22</f>
        <v>0</v>
      </c>
      <c r="P19" s="87">
        <f>'Вопросы Группы 1'!H22</f>
        <v>0</v>
      </c>
      <c r="Q19" s="87">
        <f>'Вопросы Группы 1'!K22</f>
        <v>4</v>
      </c>
      <c r="R19" s="87">
        <f>'Вопросы Группы 1'!L22</f>
        <v>4</v>
      </c>
      <c r="S19" s="88" t="str">
        <f>'Вопросы Группы 1'!M22</f>
        <v>УВП</v>
      </c>
    </row>
    <row r="20" spans="1:19" x14ac:dyDescent="0.25">
      <c r="A20" s="223"/>
      <c r="B20" s="222"/>
      <c r="C20" s="222"/>
      <c r="D20" s="222"/>
      <c r="E20" s="222"/>
      <c r="F20" s="222"/>
      <c r="G20" s="222"/>
      <c r="H20" s="222"/>
      <c r="I20" s="222"/>
      <c r="J20" s="222"/>
      <c r="K20" s="86">
        <f>'Вопросы Группы 1'!B23</f>
        <v>15</v>
      </c>
      <c r="L20" s="87">
        <f>'Вопросы Группы 1'!D23</f>
        <v>0</v>
      </c>
      <c r="M20" s="87">
        <f>'Вопросы Группы 1'!E23</f>
        <v>1</v>
      </c>
      <c r="N20" s="87">
        <f>'Вопросы Группы 1'!F23</f>
        <v>0</v>
      </c>
      <c r="O20" s="87">
        <f>'Вопросы Группы 1'!G23</f>
        <v>0</v>
      </c>
      <c r="P20" s="87">
        <f>'Вопросы Группы 1'!H23</f>
        <v>0</v>
      </c>
      <c r="Q20" s="87">
        <f>'Вопросы Группы 1'!K23</f>
        <v>4</v>
      </c>
      <c r="R20" s="87">
        <f>'Вопросы Группы 1'!L23</f>
        <v>4</v>
      </c>
      <c r="S20" s="88" t="str">
        <f>'Вопросы Группы 1'!M23</f>
        <v>УВП</v>
      </c>
    </row>
    <row r="21" spans="1:19" x14ac:dyDescent="0.25">
      <c r="A21" s="224"/>
      <c r="B21" s="222"/>
      <c r="C21" s="222"/>
      <c r="D21" s="222"/>
      <c r="E21" s="222"/>
      <c r="F21" s="222"/>
      <c r="G21" s="222"/>
      <c r="H21" s="222"/>
      <c r="I21" s="222"/>
      <c r="J21" s="222"/>
      <c r="K21" s="86">
        <f>'Вопросы Группы 1'!B24</f>
        <v>16</v>
      </c>
      <c r="L21" s="87">
        <f>'Вопросы Группы 1'!D24</f>
        <v>0</v>
      </c>
      <c r="M21" s="87">
        <f>'Вопросы Группы 1'!E24</f>
        <v>0</v>
      </c>
      <c r="N21" s="87">
        <f>'Вопросы Группы 1'!F24</f>
        <v>1</v>
      </c>
      <c r="O21" s="87">
        <f>'Вопросы Группы 1'!G24</f>
        <v>0</v>
      </c>
      <c r="P21" s="87">
        <f>'Вопросы Группы 1'!H24</f>
        <v>0</v>
      </c>
      <c r="Q21" s="87">
        <f>'Вопросы Группы 1'!K24</f>
        <v>3</v>
      </c>
      <c r="R21" s="87">
        <f>'Вопросы Группы 1'!L24</f>
        <v>4</v>
      </c>
      <c r="S21" s="88" t="str">
        <f>'Вопросы Группы 1'!M24</f>
        <v>УВП</v>
      </c>
    </row>
    <row r="22" spans="1:19" x14ac:dyDescent="0.25">
      <c r="A22" s="222"/>
      <c r="B22" s="222"/>
      <c r="C22" s="222"/>
      <c r="D22" s="222"/>
      <c r="E22" s="222"/>
      <c r="F22" s="222"/>
      <c r="G22" s="222"/>
      <c r="H22" s="222"/>
      <c r="I22" s="222"/>
      <c r="J22" s="222"/>
      <c r="K22" s="86">
        <f>'Вопросы Группы 1'!B25</f>
        <v>17</v>
      </c>
      <c r="L22" s="87">
        <f>'Вопросы Группы 1'!D25</f>
        <v>0</v>
      </c>
      <c r="M22" s="87">
        <f>'Вопросы Группы 1'!E25</f>
        <v>1</v>
      </c>
      <c r="N22" s="87">
        <f>'Вопросы Группы 1'!F25</f>
        <v>0</v>
      </c>
      <c r="O22" s="87">
        <f>'Вопросы Группы 1'!G25</f>
        <v>0</v>
      </c>
      <c r="P22" s="87">
        <f>'Вопросы Группы 1'!H25</f>
        <v>0</v>
      </c>
      <c r="Q22" s="87">
        <f>'Вопросы Группы 1'!K25</f>
        <v>8</v>
      </c>
      <c r="R22" s="87">
        <f>'Вопросы Группы 1'!L25</f>
        <v>8</v>
      </c>
      <c r="S22" s="88" t="str">
        <f>'Вопросы Группы 1'!M25</f>
        <v>УВП</v>
      </c>
    </row>
    <row r="23" spans="1:19" x14ac:dyDescent="0.25">
      <c r="A23" s="225"/>
      <c r="B23" s="225"/>
      <c r="C23" s="225"/>
      <c r="D23" s="225"/>
      <c r="E23" s="225"/>
      <c r="F23" s="225"/>
      <c r="G23" s="225"/>
      <c r="H23" s="225"/>
      <c r="I23" s="225"/>
      <c r="J23" s="225"/>
      <c r="K23" s="86">
        <f>'Вопросы Группы 1'!B26</f>
        <v>18</v>
      </c>
      <c r="L23" s="87">
        <f>'Вопросы Группы 1'!D26</f>
        <v>0</v>
      </c>
      <c r="M23" s="87">
        <f>'Вопросы Группы 1'!E26</f>
        <v>0</v>
      </c>
      <c r="N23" s="87">
        <f>'Вопросы Группы 1'!F26</f>
        <v>1</v>
      </c>
      <c r="O23" s="87">
        <f>'Вопросы Группы 1'!G26</f>
        <v>0</v>
      </c>
      <c r="P23" s="87">
        <f>'Вопросы Группы 1'!H26</f>
        <v>0</v>
      </c>
      <c r="Q23" s="87">
        <f>'Вопросы Группы 1'!K26</f>
        <v>3</v>
      </c>
      <c r="R23" s="87">
        <f>'Вопросы Группы 1'!L26</f>
        <v>4</v>
      </c>
      <c r="S23" s="88" t="str">
        <f>'Вопросы Группы 1'!M26</f>
        <v>УВП</v>
      </c>
    </row>
    <row r="24" spans="1:19" x14ac:dyDescent="0.25">
      <c r="A24" s="185"/>
      <c r="B24" s="185"/>
      <c r="C24" s="185"/>
      <c r="D24" s="185"/>
      <c r="E24" s="185"/>
      <c r="F24" s="185"/>
      <c r="G24" s="185"/>
      <c r="H24" s="185"/>
      <c r="I24" s="185"/>
      <c r="J24" s="185"/>
      <c r="K24" s="86">
        <f>'Вопросы Группы 1'!B27</f>
        <v>19</v>
      </c>
      <c r="L24" s="87">
        <f>'Вопросы Группы 1'!D27</f>
        <v>0</v>
      </c>
      <c r="M24" s="87">
        <f>'Вопросы Группы 1'!E27</f>
        <v>0</v>
      </c>
      <c r="N24" s="87">
        <f>'Вопросы Группы 1'!F27</f>
        <v>0</v>
      </c>
      <c r="O24" s="87">
        <f>'Вопросы Группы 1'!G27</f>
        <v>1</v>
      </c>
      <c r="P24" s="87">
        <f>'Вопросы Группы 1'!H27</f>
        <v>0</v>
      </c>
      <c r="Q24" s="87">
        <f>'Вопросы Группы 1'!K27</f>
        <v>4</v>
      </c>
      <c r="R24" s="87">
        <f>'Вопросы Группы 1'!L27</f>
        <v>8</v>
      </c>
      <c r="S24" s="88" t="str">
        <f>'Вопросы Группы 1'!M27</f>
        <v>УВП</v>
      </c>
    </row>
    <row r="25" spans="1:19" x14ac:dyDescent="0.25">
      <c r="A25" s="185"/>
      <c r="B25" s="185"/>
      <c r="C25" s="185"/>
      <c r="D25" s="185"/>
      <c r="E25" s="185"/>
      <c r="F25" s="185"/>
      <c r="G25" s="185"/>
      <c r="H25" s="185"/>
      <c r="I25" s="185"/>
      <c r="J25" s="185"/>
      <c r="K25" s="86">
        <f>'Вопросы Группы 1'!B29</f>
        <v>20</v>
      </c>
      <c r="L25" s="87">
        <f>'Вопросы Группы 1'!D29</f>
        <v>0</v>
      </c>
      <c r="M25" s="87">
        <f>'Вопросы Группы 1'!E29</f>
        <v>0</v>
      </c>
      <c r="N25" s="87">
        <f>'Вопросы Группы 1'!F29</f>
        <v>1</v>
      </c>
      <c r="O25" s="87">
        <f>'Вопросы Группы 1'!G29</f>
        <v>0</v>
      </c>
      <c r="P25" s="87">
        <f>'Вопросы Группы 1'!H29</f>
        <v>0</v>
      </c>
      <c r="Q25" s="87">
        <f>'Вопросы Группы 1'!K29</f>
        <v>6</v>
      </c>
      <c r="R25" s="87">
        <f>'Вопросы Группы 1'!L29</f>
        <v>8</v>
      </c>
      <c r="S25" s="88" t="str">
        <f>'Вопросы Группы 1'!M29</f>
        <v>ВДХ</v>
      </c>
    </row>
    <row r="26" spans="1:19" x14ac:dyDescent="0.25">
      <c r="A26" s="185"/>
      <c r="B26" s="185"/>
      <c r="C26" s="185"/>
      <c r="D26" s="185"/>
      <c r="E26" s="185"/>
      <c r="F26" s="185"/>
      <c r="G26" s="185"/>
      <c r="H26" s="185"/>
      <c r="I26" s="185"/>
      <c r="J26" s="185"/>
      <c r="K26" s="86">
        <f>'Вопросы Группы 1'!B30</f>
        <v>21</v>
      </c>
      <c r="L26" s="87">
        <f>'Вопросы Группы 1'!D30</f>
        <v>0</v>
      </c>
      <c r="M26" s="87">
        <f>'Вопросы Группы 1'!E30</f>
        <v>0</v>
      </c>
      <c r="N26" s="87">
        <f>'Вопросы Группы 1'!F30</f>
        <v>0</v>
      </c>
      <c r="O26" s="87">
        <f>'Вопросы Группы 1'!G30</f>
        <v>1</v>
      </c>
      <c r="P26" s="87">
        <f>'Вопросы Группы 1'!H30</f>
        <v>0</v>
      </c>
      <c r="Q26" s="87">
        <f>'Вопросы Группы 1'!K30</f>
        <v>4</v>
      </c>
      <c r="R26" s="87">
        <f>'Вопросы Группы 1'!L30</f>
        <v>8</v>
      </c>
      <c r="S26" s="88" t="str">
        <f>'Вопросы Группы 1'!M30</f>
        <v>ВДХ</v>
      </c>
    </row>
    <row r="27" spans="1:19" x14ac:dyDescent="0.25">
      <c r="A27" s="185"/>
      <c r="B27" s="185"/>
      <c r="C27" s="185"/>
      <c r="D27" s="185"/>
      <c r="E27" s="185"/>
      <c r="F27" s="185"/>
      <c r="G27" s="185"/>
      <c r="H27" s="185"/>
      <c r="I27" s="185"/>
      <c r="J27" s="185"/>
      <c r="K27" s="86">
        <f>'Вопросы Группы 1'!B31</f>
        <v>22</v>
      </c>
      <c r="L27" s="87">
        <f>'Вопросы Группы 1'!D31</f>
        <v>0</v>
      </c>
      <c r="M27" s="87">
        <f>'Вопросы Группы 1'!E31</f>
        <v>0</v>
      </c>
      <c r="N27" s="87">
        <f>'Вопросы Группы 1'!F31</f>
        <v>0</v>
      </c>
      <c r="O27" s="87">
        <f>'Вопросы Группы 1'!G31</f>
        <v>0</v>
      </c>
      <c r="P27" s="87">
        <f>'Вопросы Группы 1'!H31</f>
        <v>1</v>
      </c>
      <c r="Q27" s="87">
        <f>'Вопросы Группы 1'!K31</f>
        <v>2</v>
      </c>
      <c r="R27" s="87">
        <f>'Вопросы Группы 1'!L31</f>
        <v>8</v>
      </c>
      <c r="S27" s="88" t="str">
        <f>'Вопросы Группы 1'!M31</f>
        <v>ВДХ</v>
      </c>
    </row>
    <row r="28" spans="1:19" x14ac:dyDescent="0.25">
      <c r="A28" s="185"/>
      <c r="B28" s="185"/>
      <c r="C28" s="185"/>
      <c r="D28" s="185"/>
      <c r="E28" s="185"/>
      <c r="F28" s="185"/>
      <c r="G28" s="185"/>
      <c r="H28" s="185"/>
      <c r="I28" s="185"/>
      <c r="J28" s="185"/>
      <c r="K28" s="86">
        <f>'Вопросы Группы 1'!B32</f>
        <v>23</v>
      </c>
      <c r="L28" s="87">
        <f>'Вопросы Группы 1'!D32</f>
        <v>0</v>
      </c>
      <c r="M28" s="87">
        <f>'Вопросы Группы 1'!E32</f>
        <v>0</v>
      </c>
      <c r="N28" s="87">
        <f>'Вопросы Группы 1'!F32</f>
        <v>0</v>
      </c>
      <c r="O28" s="87">
        <f>'Вопросы Группы 1'!G32</f>
        <v>0</v>
      </c>
      <c r="P28" s="87">
        <f>'Вопросы Группы 1'!H32</f>
        <v>1</v>
      </c>
      <c r="Q28" s="87">
        <f>'Вопросы Группы 1'!K32</f>
        <v>1</v>
      </c>
      <c r="R28" s="87">
        <f>'Вопросы Группы 1'!L32</f>
        <v>4</v>
      </c>
      <c r="S28" s="88" t="str">
        <f>'Вопросы Группы 1'!M32</f>
        <v>ВДХ</v>
      </c>
    </row>
    <row r="29" spans="1:19" x14ac:dyDescent="0.25">
      <c r="A29" s="185"/>
      <c r="B29" s="185"/>
      <c r="C29" s="185"/>
      <c r="D29" s="185"/>
      <c r="E29" s="185"/>
      <c r="F29" s="185"/>
      <c r="G29" s="185"/>
      <c r="H29" s="185"/>
      <c r="I29" s="185"/>
      <c r="J29" s="185"/>
      <c r="K29" s="86">
        <f>'Вопросы Группы 1'!B33</f>
        <v>24</v>
      </c>
      <c r="L29" s="87">
        <f>'Вопросы Группы 1'!D33</f>
        <v>0</v>
      </c>
      <c r="M29" s="87">
        <f>'Вопросы Группы 1'!E33</f>
        <v>0</v>
      </c>
      <c r="N29" s="87">
        <f>'Вопросы Группы 1'!F33</f>
        <v>0</v>
      </c>
      <c r="O29" s="87">
        <f>'Вопросы Группы 1'!G33</f>
        <v>1</v>
      </c>
      <c r="P29" s="87">
        <f>'Вопросы Группы 1'!H33</f>
        <v>0</v>
      </c>
      <c r="Q29" s="87">
        <f>'Вопросы Группы 1'!K33</f>
        <v>2</v>
      </c>
      <c r="R29" s="87">
        <f>'Вопросы Группы 1'!L33</f>
        <v>4</v>
      </c>
      <c r="S29" s="88" t="str">
        <f>'Вопросы Группы 1'!M33</f>
        <v>ВДХ</v>
      </c>
    </row>
    <row r="30" spans="1:19" x14ac:dyDescent="0.25">
      <c r="A30" s="185"/>
      <c r="B30" s="185"/>
      <c r="C30" s="185"/>
      <c r="D30" s="185"/>
      <c r="E30" s="185"/>
      <c r="F30" s="185"/>
      <c r="G30" s="185"/>
      <c r="H30" s="185"/>
      <c r="I30" s="185"/>
      <c r="J30" s="185"/>
      <c r="K30" s="86">
        <f>'Вопросы Группы 1'!B34</f>
        <v>25</v>
      </c>
      <c r="L30" s="87">
        <f>'Вопросы Группы 1'!D34</f>
        <v>0</v>
      </c>
      <c r="M30" s="87">
        <f>'Вопросы Группы 1'!E34</f>
        <v>0</v>
      </c>
      <c r="N30" s="87">
        <f>'Вопросы Группы 1'!F34</f>
        <v>0</v>
      </c>
      <c r="O30" s="87">
        <f>'Вопросы Группы 1'!G34</f>
        <v>1</v>
      </c>
      <c r="P30" s="87">
        <f>'Вопросы Группы 1'!H34</f>
        <v>0</v>
      </c>
      <c r="Q30" s="87">
        <f>'Вопросы Группы 1'!K34</f>
        <v>4</v>
      </c>
      <c r="R30" s="87">
        <f>'Вопросы Группы 1'!L34</f>
        <v>8</v>
      </c>
      <c r="S30" s="88" t="str">
        <f>'Вопросы Группы 1'!M34</f>
        <v>ВДХ</v>
      </c>
    </row>
    <row r="31" spans="1:19" x14ac:dyDescent="0.25">
      <c r="A31" s="185"/>
      <c r="B31" s="185"/>
      <c r="C31" s="185"/>
      <c r="D31" s="185"/>
      <c r="E31" s="185"/>
      <c r="F31" s="185"/>
      <c r="G31" s="185"/>
      <c r="H31" s="185"/>
      <c r="I31" s="185"/>
      <c r="J31" s="185"/>
      <c r="K31" s="86">
        <f>'Вопросы Группы 1'!B35</f>
        <v>26</v>
      </c>
      <c r="L31" s="87">
        <f>'Вопросы Группы 1'!D35</f>
        <v>0</v>
      </c>
      <c r="M31" s="87">
        <f>'Вопросы Группы 1'!E35</f>
        <v>0</v>
      </c>
      <c r="N31" s="87">
        <f>'Вопросы Группы 1'!F35</f>
        <v>0</v>
      </c>
      <c r="O31" s="87">
        <f>'Вопросы Группы 1'!G35</f>
        <v>0</v>
      </c>
      <c r="P31" s="87">
        <f>'Вопросы Группы 1'!H35</f>
        <v>1</v>
      </c>
      <c r="Q31" s="87">
        <f>'Вопросы Группы 1'!K35</f>
        <v>2</v>
      </c>
      <c r="R31" s="87">
        <f>'Вопросы Группы 1'!L35</f>
        <v>8</v>
      </c>
      <c r="S31" s="88" t="str">
        <f>'Вопросы Группы 1'!M35</f>
        <v>ВДХ</v>
      </c>
    </row>
    <row r="32" spans="1:19" x14ac:dyDescent="0.25">
      <c r="A32" s="185"/>
      <c r="B32" s="185"/>
      <c r="C32" s="185"/>
      <c r="D32" s="185"/>
      <c r="E32" s="185"/>
      <c r="F32" s="185"/>
      <c r="G32" s="185"/>
      <c r="H32" s="185"/>
      <c r="I32" s="185"/>
      <c r="J32" s="185"/>
      <c r="K32" s="86">
        <f>'Вопросы Группы 1'!B36</f>
        <v>27</v>
      </c>
      <c r="L32" s="87">
        <f>'Вопросы Группы 1'!D36</f>
        <v>0</v>
      </c>
      <c r="M32" s="87">
        <f>'Вопросы Группы 1'!E36</f>
        <v>1</v>
      </c>
      <c r="N32" s="87">
        <f>'Вопросы Группы 1'!F36</f>
        <v>0</v>
      </c>
      <c r="O32" s="87">
        <f>'Вопросы Группы 1'!G36</f>
        <v>0</v>
      </c>
      <c r="P32" s="87">
        <f>'Вопросы Группы 1'!H36</f>
        <v>0</v>
      </c>
      <c r="Q32" s="87">
        <f>'Вопросы Группы 1'!K36</f>
        <v>4</v>
      </c>
      <c r="R32" s="87">
        <f>'Вопросы Группы 1'!L36</f>
        <v>4</v>
      </c>
      <c r="S32" s="88" t="str">
        <f>'Вопросы Группы 1'!M36</f>
        <v>ВДХ</v>
      </c>
    </row>
    <row r="33" spans="1:19" x14ac:dyDescent="0.25">
      <c r="A33" s="185"/>
      <c r="B33" s="185"/>
      <c r="C33" s="185"/>
      <c r="D33" s="185"/>
      <c r="E33" s="185"/>
      <c r="F33" s="185"/>
      <c r="G33" s="185"/>
      <c r="H33" s="185"/>
      <c r="I33" s="185"/>
      <c r="J33" s="185"/>
      <c r="K33" s="86">
        <f>'Вопросы Группы 1'!B37</f>
        <v>28</v>
      </c>
      <c r="L33" s="87">
        <f>'Вопросы Группы 1'!D37</f>
        <v>0</v>
      </c>
      <c r="M33" s="87">
        <f>'Вопросы Группы 1'!E37</f>
        <v>1</v>
      </c>
      <c r="N33" s="87">
        <f>'Вопросы Группы 1'!F37</f>
        <v>0</v>
      </c>
      <c r="O33" s="87">
        <f>'Вопросы Группы 1'!G37</f>
        <v>0</v>
      </c>
      <c r="P33" s="87">
        <f>'Вопросы Группы 1'!H37</f>
        <v>0</v>
      </c>
      <c r="Q33" s="87">
        <f>'Вопросы Группы 1'!K37</f>
        <v>4</v>
      </c>
      <c r="R33" s="87">
        <f>'Вопросы Группы 1'!L37</f>
        <v>4</v>
      </c>
      <c r="S33" s="88" t="str">
        <f>'Вопросы Группы 1'!M37</f>
        <v>ВДХ</v>
      </c>
    </row>
    <row r="34" spans="1:19" x14ac:dyDescent="0.25">
      <c r="A34" s="185"/>
      <c r="B34" s="185"/>
      <c r="C34" s="185"/>
      <c r="D34" s="185"/>
      <c r="E34" s="185"/>
      <c r="F34" s="185"/>
      <c r="G34" s="185"/>
      <c r="H34" s="185"/>
      <c r="I34" s="185"/>
      <c r="J34" s="185"/>
      <c r="K34" s="86">
        <f>'Вопросы Группы 1'!B39</f>
        <v>29</v>
      </c>
      <c r="L34" s="87">
        <f>'Вопросы Группы 1'!D39</f>
        <v>0</v>
      </c>
      <c r="M34" s="87">
        <f>'Вопросы Группы 1'!E39</f>
        <v>0</v>
      </c>
      <c r="N34" s="87">
        <f>'Вопросы Группы 1'!F39</f>
        <v>0</v>
      </c>
      <c r="O34" s="87">
        <f>'Вопросы Группы 1'!G39</f>
        <v>0</v>
      </c>
      <c r="P34" s="87">
        <f>'Вопросы Группы 1'!H39</f>
        <v>1</v>
      </c>
      <c r="Q34" s="87">
        <f>'Вопросы Группы 1'!K39</f>
        <v>1</v>
      </c>
      <c r="R34" s="87">
        <f>'Вопросы Группы 1'!L39</f>
        <v>4</v>
      </c>
      <c r="S34" s="88" t="str">
        <f>'Вопросы Группы 1'!M39</f>
        <v>МЭИ</v>
      </c>
    </row>
    <row r="35" spans="1:19" x14ac:dyDescent="0.25">
      <c r="A35" s="185"/>
      <c r="B35" s="185"/>
      <c r="C35" s="185"/>
      <c r="D35" s="185"/>
      <c r="E35" s="185"/>
      <c r="F35" s="185"/>
      <c r="G35" s="185"/>
      <c r="H35" s="185"/>
      <c r="I35" s="185"/>
      <c r="J35" s="185"/>
      <c r="K35" s="86">
        <f>'Вопросы Группы 1'!B40</f>
        <v>30</v>
      </c>
      <c r="L35" s="87">
        <f>'Вопросы Группы 1'!D40</f>
        <v>0</v>
      </c>
      <c r="M35" s="87">
        <f>'Вопросы Группы 1'!E40</f>
        <v>0</v>
      </c>
      <c r="N35" s="87">
        <f>'Вопросы Группы 1'!F40</f>
        <v>0</v>
      </c>
      <c r="O35" s="87">
        <f>'Вопросы Группы 1'!G40</f>
        <v>0</v>
      </c>
      <c r="P35" s="87">
        <f>'Вопросы Группы 1'!H40</f>
        <v>1</v>
      </c>
      <c r="Q35" s="87">
        <f>'Вопросы Группы 1'!K40</f>
        <v>1</v>
      </c>
      <c r="R35" s="87">
        <f>'Вопросы Группы 1'!L40</f>
        <v>4</v>
      </c>
      <c r="S35" s="88" t="str">
        <f>'Вопросы Группы 1'!M40</f>
        <v>МЭИ</v>
      </c>
    </row>
    <row r="36" spans="1:19" x14ac:dyDescent="0.25">
      <c r="A36" s="185"/>
      <c r="B36" s="185"/>
      <c r="C36" s="185"/>
      <c r="D36" s="185"/>
      <c r="E36" s="185"/>
      <c r="F36" s="185"/>
      <c r="G36" s="185"/>
      <c r="H36" s="185"/>
      <c r="I36" s="185"/>
      <c r="J36" s="185"/>
      <c r="K36" s="86">
        <f>'Вопросы Группы 1'!B41</f>
        <v>31</v>
      </c>
      <c r="L36" s="87">
        <f>'Вопросы Группы 1'!D41</f>
        <v>0</v>
      </c>
      <c r="M36" s="87">
        <f>'Вопросы Группы 1'!E41</f>
        <v>0</v>
      </c>
      <c r="N36" s="87">
        <f>'Вопросы Группы 1'!F41</f>
        <v>1</v>
      </c>
      <c r="O36" s="87">
        <f>'Вопросы Группы 1'!G41</f>
        <v>0</v>
      </c>
      <c r="P36" s="87">
        <f>'Вопросы Группы 1'!H41</f>
        <v>0</v>
      </c>
      <c r="Q36" s="87">
        <f>'Вопросы Группы 1'!K41</f>
        <v>3</v>
      </c>
      <c r="R36" s="87">
        <f>'Вопросы Группы 1'!L41</f>
        <v>4</v>
      </c>
      <c r="S36" s="88" t="str">
        <f>'Вопросы Группы 1'!M41</f>
        <v>МЭИ</v>
      </c>
    </row>
    <row r="37" spans="1:19" x14ac:dyDescent="0.25">
      <c r="A37" s="185"/>
      <c r="B37" s="185"/>
      <c r="C37" s="185"/>
      <c r="D37" s="185"/>
      <c r="E37" s="185"/>
      <c r="F37" s="185"/>
      <c r="G37" s="185"/>
      <c r="H37" s="185"/>
      <c r="I37" s="185"/>
      <c r="J37" s="185"/>
      <c r="K37" s="86">
        <f>'Вопросы Группы 1'!B42</f>
        <v>32</v>
      </c>
      <c r="L37" s="87">
        <f>'Вопросы Группы 1'!D42</f>
        <v>0</v>
      </c>
      <c r="M37" s="87">
        <f>'Вопросы Группы 1'!E42</f>
        <v>0</v>
      </c>
      <c r="N37" s="87">
        <f>'Вопросы Группы 1'!F42</f>
        <v>0</v>
      </c>
      <c r="O37" s="87">
        <f>'Вопросы Группы 1'!G42</f>
        <v>0</v>
      </c>
      <c r="P37" s="87">
        <f>'Вопросы Группы 1'!H42</f>
        <v>1</v>
      </c>
      <c r="Q37" s="87">
        <f>'Вопросы Группы 1'!K42</f>
        <v>2</v>
      </c>
      <c r="R37" s="87">
        <f>'Вопросы Группы 1'!L42</f>
        <v>8</v>
      </c>
      <c r="S37" s="88" t="str">
        <f>'Вопросы Группы 1'!M42</f>
        <v>МЭИ</v>
      </c>
    </row>
    <row r="38" spans="1:19" x14ac:dyDescent="0.25">
      <c r="A38" s="185"/>
      <c r="B38" s="185"/>
      <c r="C38" s="185"/>
      <c r="D38" s="185"/>
      <c r="E38" s="185"/>
      <c r="F38" s="185"/>
      <c r="G38" s="185"/>
      <c r="H38" s="185"/>
      <c r="I38" s="185"/>
      <c r="J38" s="185"/>
      <c r="K38" s="86">
        <f>'Вопросы Группы 1'!B43</f>
        <v>33</v>
      </c>
      <c r="L38" s="87">
        <f>'Вопросы Группы 1'!D43</f>
        <v>0</v>
      </c>
      <c r="M38" s="87">
        <f>'Вопросы Группы 1'!E43</f>
        <v>0</v>
      </c>
      <c r="N38" s="87">
        <f>'Вопросы Группы 1'!F43</f>
        <v>1</v>
      </c>
      <c r="O38" s="87">
        <f>'Вопросы Группы 1'!G43</f>
        <v>0</v>
      </c>
      <c r="P38" s="87">
        <f>'Вопросы Группы 1'!H43</f>
        <v>0</v>
      </c>
      <c r="Q38" s="87">
        <f>'Вопросы Группы 1'!K43</f>
        <v>3</v>
      </c>
      <c r="R38" s="87">
        <f>'Вопросы Группы 1'!L43</f>
        <v>4</v>
      </c>
      <c r="S38" s="88" t="str">
        <f>'Вопросы Группы 1'!M43</f>
        <v>МЭИ</v>
      </c>
    </row>
    <row r="39" spans="1:19" x14ac:dyDescent="0.25">
      <c r="A39" s="185"/>
      <c r="B39" s="185"/>
      <c r="C39" s="185"/>
      <c r="D39" s="185"/>
      <c r="E39" s="185"/>
      <c r="F39" s="185"/>
      <c r="G39" s="185"/>
      <c r="H39" s="185"/>
      <c r="I39" s="185"/>
      <c r="J39" s="185"/>
      <c r="K39" s="86">
        <f>'Вопросы Группы 1'!B45</f>
        <v>34</v>
      </c>
      <c r="L39" s="87">
        <f>'Вопросы Группы 1'!D45</f>
        <v>0</v>
      </c>
      <c r="M39" s="87">
        <f>'Вопросы Группы 1'!E45</f>
        <v>0</v>
      </c>
      <c r="N39" s="87">
        <f>'Вопросы Группы 1'!F45</f>
        <v>0</v>
      </c>
      <c r="O39" s="87">
        <f>'Вопросы Группы 1'!G45</f>
        <v>1</v>
      </c>
      <c r="P39" s="87">
        <f>'Вопросы Группы 1'!H45</f>
        <v>0</v>
      </c>
      <c r="Q39" s="87">
        <f>'Вопросы Группы 1'!K45</f>
        <v>2</v>
      </c>
      <c r="R39" s="87">
        <f>'Вопросы Группы 1'!L45</f>
        <v>4</v>
      </c>
      <c r="S39" s="88" t="str">
        <f>'Вопросы Группы 1'!M45</f>
        <v>МОС</v>
      </c>
    </row>
    <row r="40" spans="1:19" x14ac:dyDescent="0.25">
      <c r="A40" s="185"/>
      <c r="B40" s="185"/>
      <c r="C40" s="185"/>
      <c r="D40" s="185"/>
      <c r="E40" s="185"/>
      <c r="F40" s="185"/>
      <c r="G40" s="185"/>
      <c r="H40" s="185"/>
      <c r="I40" s="185"/>
      <c r="J40" s="185"/>
      <c r="K40" s="86">
        <f>'Вопросы Группы 1'!B46</f>
        <v>35</v>
      </c>
      <c r="L40" s="87">
        <f>'Вопросы Группы 1'!D46</f>
        <v>0</v>
      </c>
      <c r="M40" s="87">
        <f>'Вопросы Группы 1'!E46</f>
        <v>0</v>
      </c>
      <c r="N40" s="87">
        <f>'Вопросы Группы 1'!F46</f>
        <v>1</v>
      </c>
      <c r="O40" s="87">
        <f>'Вопросы Группы 1'!G46</f>
        <v>0</v>
      </c>
      <c r="P40" s="87">
        <f>'Вопросы Группы 1'!H46</f>
        <v>0</v>
      </c>
      <c r="Q40" s="87">
        <f>'Вопросы Группы 1'!K46</f>
        <v>3</v>
      </c>
      <c r="R40" s="87">
        <f>'Вопросы Группы 1'!L46</f>
        <v>4</v>
      </c>
      <c r="S40" s="88" t="str">
        <f>'Вопросы Группы 1'!M46</f>
        <v>МОС</v>
      </c>
    </row>
    <row r="41" spans="1:19" x14ac:dyDescent="0.25">
      <c r="A41" s="185"/>
      <c r="B41" s="185"/>
      <c r="C41" s="185"/>
      <c r="D41" s="185"/>
      <c r="E41" s="185"/>
      <c r="F41" s="185"/>
      <c r="G41" s="185"/>
      <c r="H41" s="185"/>
      <c r="I41" s="185"/>
      <c r="J41" s="185"/>
      <c r="K41" s="86">
        <f>'Вопросы Группы 1'!B48</f>
        <v>36</v>
      </c>
      <c r="L41" s="87">
        <f>'Вопросы Группы 1'!D48</f>
        <v>0</v>
      </c>
      <c r="M41" s="87">
        <f>'Вопросы Группы 1'!E48</f>
        <v>1</v>
      </c>
      <c r="N41" s="87">
        <f>'Вопросы Группы 1'!F48</f>
        <v>0</v>
      </c>
      <c r="O41" s="87">
        <f>'Вопросы Группы 1'!G48</f>
        <v>0</v>
      </c>
      <c r="P41" s="87">
        <f>'Вопросы Группы 1'!H48</f>
        <v>0</v>
      </c>
      <c r="Q41" s="87">
        <f>'Вопросы Группы 1'!K48</f>
        <v>4</v>
      </c>
      <c r="R41" s="87">
        <f>'Вопросы Группы 1'!L48</f>
        <v>4</v>
      </c>
      <c r="S41" s="88" t="str">
        <f>'Вопросы Группы 1'!M48</f>
        <v>ПЛАС</v>
      </c>
    </row>
    <row r="42" spans="1:19" x14ac:dyDescent="0.25">
      <c r="A42" s="185"/>
      <c r="B42" s="185"/>
      <c r="C42" s="185"/>
      <c r="D42" s="185"/>
      <c r="E42" s="185"/>
      <c r="F42" s="185"/>
      <c r="G42" s="185"/>
      <c r="H42" s="185"/>
      <c r="I42" s="185"/>
      <c r="J42" s="185"/>
      <c r="K42" s="86">
        <f>'Вопросы Группы 1'!B49</f>
        <v>37</v>
      </c>
      <c r="L42" s="87">
        <f>'Вопросы Группы 1'!D49</f>
        <v>0</v>
      </c>
      <c r="M42" s="87">
        <f>'Вопросы Группы 1'!E49</f>
        <v>1</v>
      </c>
      <c r="N42" s="87">
        <f>'Вопросы Группы 1'!F49</f>
        <v>0</v>
      </c>
      <c r="O42" s="87">
        <f>'Вопросы Группы 1'!G49</f>
        <v>0</v>
      </c>
      <c r="P42" s="87">
        <f>'Вопросы Группы 1'!H49</f>
        <v>0</v>
      </c>
      <c r="Q42" s="87">
        <f>'Вопросы Группы 1'!K49</f>
        <v>4</v>
      </c>
      <c r="R42" s="87">
        <f>'Вопросы Группы 1'!L49</f>
        <v>4</v>
      </c>
      <c r="S42" s="88" t="str">
        <f>'Вопросы Группы 1'!M49</f>
        <v>ПЛАС</v>
      </c>
    </row>
    <row r="43" spans="1:19" ht="15.75" thickBot="1" x14ac:dyDescent="0.3">
      <c r="A43" s="185"/>
      <c r="B43" s="185"/>
      <c r="C43" s="185"/>
      <c r="D43" s="185"/>
      <c r="E43" s="185"/>
      <c r="F43" s="185"/>
      <c r="G43" s="185"/>
      <c r="H43" s="185"/>
      <c r="I43" s="185"/>
      <c r="J43" s="185"/>
      <c r="K43" s="89">
        <f>'Вопросы Группы 1'!B50</f>
        <v>38</v>
      </c>
      <c r="L43" s="90">
        <f>'Вопросы Группы 1'!D50</f>
        <v>0</v>
      </c>
      <c r="M43" s="90">
        <f>'Вопросы Группы 1'!E50</f>
        <v>1</v>
      </c>
      <c r="N43" s="90">
        <f>'Вопросы Группы 1'!F50</f>
        <v>0</v>
      </c>
      <c r="O43" s="90">
        <f>'Вопросы Группы 1'!G50</f>
        <v>0</v>
      </c>
      <c r="P43" s="90">
        <f>'Вопросы Группы 1'!H50</f>
        <v>0</v>
      </c>
      <c r="Q43" s="90">
        <f>'Вопросы Группы 1'!K50</f>
        <v>4</v>
      </c>
      <c r="R43" s="90">
        <f>'Вопросы Группы 1'!L50</f>
        <v>4</v>
      </c>
      <c r="S43" s="91" t="str">
        <f>'Вопросы Группы 1'!M50</f>
        <v>ПЛАС</v>
      </c>
    </row>
    <row r="44" spans="1:19" s="34" customFormat="1" x14ac:dyDescent="0.25"/>
  </sheetData>
  <sheetProtection password="C9A1" sheet="1" objects="1" scenarios="1" pivotTables="0"/>
  <mergeCells count="3">
    <mergeCell ref="A14:I14"/>
    <mergeCell ref="A1:J1"/>
    <mergeCell ref="A2:J2"/>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opLeftCell="A4" zoomScale="115" zoomScaleNormal="115" workbookViewId="0">
      <selection activeCell="B8" sqref="B8"/>
    </sheetView>
  </sheetViews>
  <sheetFormatPr defaultRowHeight="15" x14ac:dyDescent="0.25"/>
  <cols>
    <col min="1" max="1" width="52.85546875" bestFit="1" customWidth="1"/>
    <col min="2" max="2" width="15.7109375" bestFit="1" customWidth="1"/>
    <col min="3" max="3" width="12.42578125" customWidth="1"/>
  </cols>
  <sheetData>
    <row r="1" spans="1:20" ht="48.75" customHeight="1" x14ac:dyDescent="0.25">
      <c r="A1" s="283" t="s">
        <v>795</v>
      </c>
      <c r="B1" s="283"/>
      <c r="C1" s="283"/>
      <c r="D1" s="283"/>
      <c r="E1" s="283"/>
      <c r="F1" s="283"/>
      <c r="G1" s="283"/>
      <c r="H1" s="283"/>
      <c r="I1" s="283"/>
      <c r="J1" s="283"/>
      <c r="K1" s="283"/>
      <c r="L1" s="283"/>
      <c r="M1" s="283"/>
      <c r="N1" s="283"/>
      <c r="O1" s="283"/>
      <c r="P1" s="283"/>
      <c r="Q1" s="283"/>
      <c r="R1" s="283"/>
      <c r="S1" s="283"/>
      <c r="T1" s="283"/>
    </row>
    <row r="2" spans="1:20" ht="48.75" customHeight="1" x14ac:dyDescent="0.25">
      <c r="A2" s="253" t="s">
        <v>803</v>
      </c>
      <c r="B2" s="253"/>
      <c r="C2" s="253"/>
      <c r="D2" s="253"/>
      <c r="E2" s="253"/>
      <c r="F2" s="253"/>
      <c r="G2" s="253"/>
      <c r="H2" s="253"/>
      <c r="I2" s="253"/>
      <c r="J2" s="253"/>
      <c r="K2" s="253"/>
      <c r="L2" s="253"/>
      <c r="M2" s="253"/>
      <c r="N2" s="253"/>
      <c r="O2" s="253"/>
      <c r="P2" s="253"/>
      <c r="Q2" s="253"/>
      <c r="R2" s="253"/>
      <c r="S2" s="253"/>
      <c r="T2" s="253"/>
    </row>
    <row r="3" spans="1:20" ht="33.75" customHeight="1" thickBot="1" x14ac:dyDescent="0.3">
      <c r="A3" s="226" t="s">
        <v>756</v>
      </c>
      <c r="B3" s="193"/>
      <c r="C3" s="194"/>
      <c r="D3" s="195"/>
      <c r="E3" s="84"/>
      <c r="F3" s="84"/>
      <c r="G3" s="84"/>
      <c r="H3" s="84"/>
      <c r="I3" s="84"/>
      <c r="J3" s="84"/>
      <c r="K3" s="84"/>
      <c r="L3" s="84"/>
      <c r="M3" s="84"/>
      <c r="N3" s="84"/>
      <c r="O3" s="84"/>
      <c r="P3" s="84"/>
      <c r="Q3" s="84"/>
      <c r="R3" s="84"/>
      <c r="S3" s="84"/>
      <c r="T3" s="84"/>
    </row>
    <row r="4" spans="1:20" x14ac:dyDescent="0.25">
      <c r="A4" s="164" t="s">
        <v>757</v>
      </c>
      <c r="B4" s="165" t="s">
        <v>805</v>
      </c>
      <c r="C4" s="166"/>
      <c r="D4" s="166"/>
      <c r="E4" s="84"/>
      <c r="F4" s="84"/>
      <c r="G4" s="84"/>
      <c r="H4" s="84"/>
      <c r="I4" s="84"/>
      <c r="J4" s="84"/>
      <c r="K4" s="84"/>
      <c r="L4" s="84"/>
      <c r="M4" s="84"/>
      <c r="N4" s="84"/>
      <c r="O4" s="84"/>
      <c r="P4" s="84"/>
      <c r="Q4" s="84"/>
      <c r="R4" s="84"/>
      <c r="S4" s="84"/>
      <c r="T4" s="84"/>
    </row>
    <row r="5" spans="1:20" x14ac:dyDescent="0.25">
      <c r="A5" s="167" t="s">
        <v>766</v>
      </c>
      <c r="B5" s="168">
        <f>'Оценивание Группы 1'!B13/'Оценивание Группы 1'!I13*100</f>
        <v>2.6315789473684208</v>
      </c>
      <c r="C5" s="166"/>
      <c r="D5" s="166"/>
      <c r="E5" s="84"/>
      <c r="F5" s="84"/>
      <c r="G5" s="84"/>
      <c r="H5" s="84"/>
      <c r="I5" s="84"/>
      <c r="J5" s="84"/>
      <c r="K5" s="84"/>
      <c r="L5" s="84"/>
      <c r="M5" s="84"/>
      <c r="N5" s="84"/>
      <c r="O5" s="84"/>
      <c r="P5" s="84"/>
      <c r="Q5" s="84"/>
      <c r="R5" s="84"/>
      <c r="S5" s="84"/>
      <c r="T5" s="84"/>
    </row>
    <row r="6" spans="1:20" x14ac:dyDescent="0.25">
      <c r="A6" s="167" t="s">
        <v>759</v>
      </c>
      <c r="B6" s="168">
        <f>'Оценивание Группы 1'!C13/'Оценивание Группы 1'!I13*100</f>
        <v>31.578947368421051</v>
      </c>
      <c r="C6" s="166"/>
      <c r="D6" s="166"/>
      <c r="E6" s="84"/>
      <c r="F6" s="84"/>
      <c r="G6" s="84"/>
      <c r="H6" s="84"/>
      <c r="I6" s="84"/>
      <c r="J6" s="84"/>
      <c r="K6" s="84"/>
      <c r="L6" s="84"/>
      <c r="M6" s="84"/>
      <c r="N6" s="84"/>
      <c r="O6" s="84"/>
      <c r="P6" s="84"/>
      <c r="Q6" s="84"/>
      <c r="R6" s="84"/>
      <c r="S6" s="84"/>
      <c r="T6" s="84"/>
    </row>
    <row r="7" spans="1:20" x14ac:dyDescent="0.25">
      <c r="A7" s="167" t="s">
        <v>760</v>
      </c>
      <c r="B7" s="168">
        <f>'Оценивание Группы 1'!D13/'Оценивание Группы 1'!I13*100</f>
        <v>23.684210526315788</v>
      </c>
      <c r="C7" s="166"/>
      <c r="D7" s="166"/>
      <c r="E7" s="84"/>
      <c r="F7" s="84"/>
      <c r="G7" s="84"/>
      <c r="H7" s="84"/>
      <c r="I7" s="84"/>
      <c r="J7" s="84"/>
      <c r="K7" s="84"/>
      <c r="L7" s="84"/>
      <c r="M7" s="84"/>
      <c r="N7" s="84"/>
      <c r="O7" s="84"/>
      <c r="P7" s="84"/>
      <c r="Q7" s="84"/>
      <c r="R7" s="84"/>
      <c r="S7" s="84"/>
      <c r="T7" s="84"/>
    </row>
    <row r="8" spans="1:20" x14ac:dyDescent="0.25">
      <c r="A8" s="167" t="s">
        <v>761</v>
      </c>
      <c r="B8" s="168">
        <f>'Оценивание Группы 1'!E13/'Оценивание Группы 1'!I13*100</f>
        <v>15.789473684210526</v>
      </c>
      <c r="C8" s="169"/>
      <c r="D8" s="169"/>
      <c r="E8" s="84"/>
      <c r="F8" s="84"/>
      <c r="G8" s="84"/>
      <c r="H8" s="84"/>
      <c r="I8" s="84"/>
      <c r="J8" s="84"/>
      <c r="K8" s="84"/>
      <c r="L8" s="84"/>
      <c r="M8" s="84"/>
      <c r="N8" s="84"/>
      <c r="O8" s="84"/>
      <c r="P8" s="84"/>
      <c r="Q8" s="84"/>
      <c r="R8" s="84"/>
      <c r="S8" s="84"/>
      <c r="T8" s="84"/>
    </row>
    <row r="9" spans="1:20" x14ac:dyDescent="0.25">
      <c r="A9" s="167" t="s">
        <v>762</v>
      </c>
      <c r="B9" s="168">
        <f>'Оценивание Группы 1'!F13/'Оценивание Группы 1'!I13*100</f>
        <v>26.315789473684209</v>
      </c>
      <c r="C9" s="166"/>
      <c r="D9" s="169"/>
      <c r="E9" s="84"/>
      <c r="F9" s="84"/>
      <c r="G9" s="84"/>
      <c r="H9" s="84"/>
      <c r="I9" s="84"/>
      <c r="J9" s="84"/>
      <c r="K9" s="84"/>
      <c r="L9" s="84"/>
      <c r="M9" s="84"/>
      <c r="N9" s="84"/>
      <c r="O9" s="84"/>
      <c r="P9" s="84"/>
      <c r="Q9" s="84"/>
      <c r="R9" s="84"/>
      <c r="S9" s="84"/>
      <c r="T9" s="84"/>
    </row>
    <row r="10" spans="1:20" x14ac:dyDescent="0.25">
      <c r="A10" s="170" t="s">
        <v>763</v>
      </c>
      <c r="B10" s="171">
        <f>IF('Оценивание Группы 1'!H13=0,"-",'Оценивание Группы 1'!G13/'Оценивание Группы 1'!H13*100)</f>
        <v>63.235294117647058</v>
      </c>
      <c r="C10" s="166"/>
      <c r="D10" s="187"/>
      <c r="E10" s="84"/>
      <c r="F10" s="84"/>
      <c r="G10" s="84"/>
      <c r="H10" s="84"/>
      <c r="I10" s="84"/>
      <c r="J10" s="84"/>
      <c r="K10" s="84"/>
      <c r="L10" s="84"/>
      <c r="M10" s="84"/>
      <c r="N10" s="84"/>
      <c r="O10" s="84"/>
      <c r="P10" s="84"/>
      <c r="Q10" s="84"/>
      <c r="R10" s="84"/>
      <c r="S10" s="84"/>
      <c r="T10" s="84"/>
    </row>
    <row r="11" spans="1:20" x14ac:dyDescent="0.25">
      <c r="A11" s="170" t="s">
        <v>764</v>
      </c>
      <c r="B11" s="171">
        <f>IF(('Оценивание Группы 1'!I13-'Оценивание Группы 1'!B13)=0,"-",('Оценивание Группы 1'!C13+'Оценивание Группы 1'!F13)/('Оценивание Группы 1'!I13-'Оценивание Группы 1'!B13)*100)</f>
        <v>59.45945945945946</v>
      </c>
      <c r="C11" s="166"/>
      <c r="D11" s="187"/>
      <c r="E11" s="84"/>
      <c r="F11" s="84"/>
      <c r="G11" s="84"/>
      <c r="H11" s="84"/>
      <c r="I11" s="84"/>
      <c r="J11" s="84"/>
      <c r="K11" s="84"/>
      <c r="L11" s="84"/>
      <c r="M11" s="84"/>
      <c r="N11" s="84"/>
      <c r="O11" s="84"/>
      <c r="P11" s="84"/>
      <c r="Q11" s="84"/>
      <c r="R11" s="84"/>
      <c r="S11" s="84"/>
      <c r="T11" s="84"/>
    </row>
    <row r="12" spans="1:20" ht="15.75" thickBot="1" x14ac:dyDescent="0.3">
      <c r="A12" s="172" t="s">
        <v>765</v>
      </c>
      <c r="B12" s="173" t="str">
        <f>IF(B10="-","не применимо",IF(B10=100,"Приемлемый",IF(AND(B10&lt;100,(B5+B6+B7)=100),"Условно приемлемый","Неприемлемый")))</f>
        <v>Неприемлемый</v>
      </c>
      <c r="C12" s="166"/>
      <c r="D12" s="187"/>
      <c r="E12" s="84"/>
      <c r="F12" s="84"/>
      <c r="G12" s="84"/>
      <c r="H12" s="84"/>
      <c r="I12" s="84"/>
      <c r="J12" s="84"/>
      <c r="K12" s="84"/>
      <c r="L12" s="84"/>
      <c r="M12" s="84"/>
      <c r="N12" s="84"/>
      <c r="O12" s="84"/>
      <c r="P12" s="84"/>
      <c r="Q12" s="84"/>
      <c r="R12" s="84"/>
      <c r="S12" s="84"/>
      <c r="T12" s="84"/>
    </row>
    <row r="13" spans="1:20" x14ac:dyDescent="0.25">
      <c r="A13" s="166"/>
      <c r="B13" s="166"/>
      <c r="C13" s="166"/>
      <c r="D13" s="187"/>
      <c r="E13" s="84"/>
      <c r="F13" s="84"/>
      <c r="G13" s="84"/>
      <c r="H13" s="84"/>
      <c r="I13" s="84"/>
      <c r="J13" s="84"/>
      <c r="K13" s="84"/>
      <c r="L13" s="84"/>
      <c r="M13" s="84"/>
      <c r="N13" s="84"/>
      <c r="O13" s="84"/>
      <c r="P13" s="84"/>
      <c r="Q13" s="84"/>
      <c r="R13" s="84"/>
      <c r="S13" s="84"/>
      <c r="T13" s="84"/>
    </row>
    <row r="14" spans="1:20" ht="21" thickBot="1" x14ac:dyDescent="0.3">
      <c r="A14" s="227" t="s">
        <v>767</v>
      </c>
      <c r="B14" s="174"/>
      <c r="C14" s="174"/>
      <c r="D14" s="187"/>
      <c r="E14" s="84"/>
      <c r="F14" s="84"/>
      <c r="G14" s="84"/>
      <c r="H14" s="84"/>
      <c r="I14" s="84"/>
      <c r="J14" s="84"/>
      <c r="K14" s="84"/>
      <c r="L14" s="84"/>
      <c r="M14" s="84"/>
      <c r="N14" s="84"/>
      <c r="O14" s="84"/>
      <c r="P14" s="84"/>
      <c r="Q14" s="84"/>
      <c r="R14" s="84"/>
      <c r="S14" s="84"/>
      <c r="T14" s="84"/>
    </row>
    <row r="15" spans="1:20" x14ac:dyDescent="0.25">
      <c r="A15" s="175" t="s">
        <v>768</v>
      </c>
      <c r="B15" s="176" t="s">
        <v>806</v>
      </c>
      <c r="C15" s="177" t="s">
        <v>763</v>
      </c>
      <c r="D15" s="187"/>
      <c r="E15" s="84"/>
      <c r="F15" s="84"/>
      <c r="G15" s="84"/>
      <c r="H15" s="84"/>
      <c r="I15" s="84"/>
      <c r="J15" s="84"/>
      <c r="K15" s="84"/>
      <c r="L15" s="84"/>
      <c r="M15" s="84"/>
      <c r="N15" s="84"/>
      <c r="O15" s="84"/>
      <c r="P15" s="84"/>
      <c r="Q15" s="84"/>
      <c r="R15" s="84"/>
      <c r="S15" s="84"/>
      <c r="T15" s="84"/>
    </row>
    <row r="16" spans="1:20" x14ac:dyDescent="0.25">
      <c r="A16" s="234" t="s">
        <v>788</v>
      </c>
      <c r="B16" s="178" t="s">
        <v>772</v>
      </c>
      <c r="C16" s="179">
        <f>IF('Оценивание Группы 1'!H5=0,"-",'Оценивание Группы 1'!G5/'Оценивание Группы 1'!H5*100)</f>
        <v>50</v>
      </c>
      <c r="D16" s="187"/>
      <c r="E16" s="84"/>
      <c r="F16" s="84"/>
      <c r="G16" s="84"/>
      <c r="H16" s="84"/>
      <c r="I16" s="84"/>
      <c r="J16" s="84"/>
      <c r="K16" s="84"/>
      <c r="L16" s="84"/>
      <c r="M16" s="84"/>
      <c r="N16" s="84"/>
      <c r="O16" s="84"/>
      <c r="P16" s="84"/>
      <c r="Q16" s="84"/>
      <c r="R16" s="84"/>
      <c r="S16" s="84"/>
      <c r="T16" s="84"/>
    </row>
    <row r="17" spans="1:20" x14ac:dyDescent="0.25">
      <c r="A17" s="234" t="s">
        <v>1166</v>
      </c>
      <c r="B17" s="178" t="s">
        <v>773</v>
      </c>
      <c r="C17" s="179">
        <f>IF('Оценивание Группы 1'!H6=0,"-",'Оценивание Группы 1'!G6/'Оценивание Группы 1'!H6*100)</f>
        <v>100</v>
      </c>
      <c r="D17" s="187"/>
      <c r="E17" s="84"/>
      <c r="F17" s="84"/>
      <c r="G17" s="84"/>
      <c r="H17" s="84"/>
      <c r="I17" s="84"/>
      <c r="J17" s="84"/>
      <c r="K17" s="84"/>
      <c r="L17" s="84"/>
      <c r="M17" s="84"/>
      <c r="N17" s="84"/>
      <c r="O17" s="84"/>
      <c r="P17" s="84"/>
      <c r="Q17" s="84"/>
      <c r="R17" s="84"/>
      <c r="S17" s="84"/>
      <c r="T17" s="84"/>
    </row>
    <row r="18" spans="1:20" x14ac:dyDescent="0.25">
      <c r="A18" s="180" t="s">
        <v>789</v>
      </c>
      <c r="B18" s="181" t="s">
        <v>774</v>
      </c>
      <c r="C18" s="179">
        <f>IF('Оценивание Группы 1'!H7=0,"-",'Оценивание Группы 1'!G7/'Оценивание Группы 1'!H7*100)</f>
        <v>70</v>
      </c>
      <c r="D18" s="187"/>
      <c r="E18" s="84"/>
      <c r="F18" s="84"/>
      <c r="G18" s="84"/>
      <c r="H18" s="84"/>
      <c r="I18" s="84"/>
      <c r="J18" s="84"/>
      <c r="K18" s="84"/>
      <c r="L18" s="84"/>
      <c r="M18" s="84"/>
      <c r="N18" s="84"/>
      <c r="O18" s="84"/>
      <c r="P18" s="84"/>
      <c r="Q18" s="84"/>
      <c r="R18" s="84"/>
      <c r="S18" s="84"/>
      <c r="T18" s="84"/>
    </row>
    <row r="19" spans="1:20" x14ac:dyDescent="0.25">
      <c r="A19" s="180" t="s">
        <v>777</v>
      </c>
      <c r="B19" s="181" t="s">
        <v>776</v>
      </c>
      <c r="C19" s="179">
        <f>IF('Оценивание Группы 1'!H8=0,"-",'Оценивание Группы 1'!G8/'Оценивание Группы 1'!H8*100)</f>
        <v>51.785714285714292</v>
      </c>
      <c r="D19" s="187"/>
      <c r="E19" s="84"/>
      <c r="F19" s="84"/>
      <c r="G19" s="84"/>
      <c r="H19" s="84"/>
      <c r="I19" s="84"/>
      <c r="J19" s="84"/>
      <c r="K19" s="84"/>
      <c r="L19" s="84"/>
      <c r="M19" s="84"/>
      <c r="N19" s="84"/>
      <c r="O19" s="84"/>
      <c r="P19" s="84"/>
      <c r="Q19" s="84"/>
      <c r="R19" s="84"/>
      <c r="S19" s="84"/>
      <c r="T19" s="84"/>
    </row>
    <row r="20" spans="1:20" x14ac:dyDescent="0.25">
      <c r="A20" s="180" t="s">
        <v>457</v>
      </c>
      <c r="B20" s="181" t="s">
        <v>779</v>
      </c>
      <c r="C20" s="179">
        <f>IF('Оценивание Группы 1'!H9=0,"-",'Оценивание Группы 1'!G9/'Оценивание Группы 1'!H9*100)</f>
        <v>79.166666666666657</v>
      </c>
      <c r="D20" s="188"/>
      <c r="E20" s="84"/>
      <c r="F20" s="84"/>
      <c r="G20" s="84"/>
      <c r="H20" s="84"/>
      <c r="I20" s="84"/>
      <c r="J20" s="84"/>
      <c r="K20" s="84"/>
      <c r="L20" s="84"/>
      <c r="M20" s="84"/>
      <c r="N20" s="84"/>
      <c r="O20" s="84"/>
      <c r="P20" s="84"/>
      <c r="Q20" s="84"/>
      <c r="R20" s="84"/>
      <c r="S20" s="84"/>
      <c r="T20" s="84"/>
    </row>
    <row r="21" spans="1:20" x14ac:dyDescent="0.25">
      <c r="A21" s="180" t="s">
        <v>780</v>
      </c>
      <c r="B21" s="181" t="s">
        <v>781</v>
      </c>
      <c r="C21" s="179">
        <f>IF('Оценивание Группы 1'!H10=0,"-",'Оценивание Группы 1'!G10/'Оценивание Группы 1'!H10*100)</f>
        <v>62.5</v>
      </c>
      <c r="D21" s="188"/>
      <c r="E21" s="84"/>
      <c r="F21" s="84"/>
      <c r="G21" s="84"/>
      <c r="H21" s="84"/>
      <c r="I21" s="84"/>
      <c r="J21" s="84"/>
      <c r="K21" s="84"/>
      <c r="L21" s="84"/>
      <c r="M21" s="84"/>
      <c r="N21" s="84"/>
      <c r="O21" s="84"/>
      <c r="P21" s="84"/>
      <c r="Q21" s="84"/>
      <c r="R21" s="84"/>
      <c r="S21" s="84"/>
      <c r="T21" s="84"/>
    </row>
    <row r="22" spans="1:20" x14ac:dyDescent="0.25">
      <c r="A22" s="180" t="s">
        <v>782</v>
      </c>
      <c r="B22" s="181" t="s">
        <v>783</v>
      </c>
      <c r="C22" s="179">
        <f>IF('Оценивание Группы 1'!H11=0,"-",'Оценивание Группы 1'!G11/'Оценивание Группы 1'!H11*100)</f>
        <v>41.666666666666671</v>
      </c>
      <c r="D22" s="188"/>
      <c r="E22" s="84"/>
      <c r="F22" s="84"/>
      <c r="G22" s="84"/>
      <c r="H22" s="84"/>
      <c r="I22" s="84"/>
      <c r="J22" s="84"/>
      <c r="K22" s="84"/>
      <c r="L22" s="84"/>
      <c r="M22" s="84"/>
      <c r="N22" s="84"/>
      <c r="O22" s="84"/>
      <c r="P22" s="84"/>
      <c r="Q22" s="84"/>
      <c r="R22" s="84"/>
      <c r="S22" s="84"/>
      <c r="T22" s="84"/>
    </row>
    <row r="23" spans="1:20" ht="15.75" thickBot="1" x14ac:dyDescent="0.3">
      <c r="A23" s="182" t="s">
        <v>784</v>
      </c>
      <c r="B23" s="183" t="s">
        <v>785</v>
      </c>
      <c r="C23" s="184">
        <f>IF('Оценивание Группы 1'!H12=0,"-",'Оценивание Группы 1'!G12/'Оценивание Группы 1'!H12*100)</f>
        <v>62.5</v>
      </c>
      <c r="D23" s="188"/>
      <c r="E23" s="84"/>
      <c r="F23" s="84"/>
      <c r="G23" s="84"/>
      <c r="H23" s="84"/>
      <c r="I23" s="84"/>
      <c r="J23" s="84"/>
      <c r="K23" s="84"/>
      <c r="L23" s="84"/>
      <c r="M23" s="84"/>
      <c r="N23" s="84"/>
      <c r="O23" s="84"/>
      <c r="P23" s="84"/>
      <c r="Q23" s="84"/>
      <c r="R23" s="84"/>
      <c r="S23" s="84"/>
      <c r="T23" s="84"/>
    </row>
    <row r="24" spans="1:20" x14ac:dyDescent="0.25">
      <c r="A24" s="84"/>
      <c r="B24" s="84"/>
      <c r="C24" s="84"/>
      <c r="D24" s="84"/>
      <c r="E24" s="84"/>
      <c r="F24" s="84"/>
      <c r="G24" s="84"/>
      <c r="H24" s="84"/>
      <c r="I24" s="84"/>
      <c r="J24" s="84"/>
      <c r="K24" s="84"/>
      <c r="L24" s="84"/>
      <c r="M24" s="84"/>
      <c r="N24" s="84"/>
      <c r="O24" s="84"/>
      <c r="P24" s="84"/>
      <c r="Q24" s="84"/>
      <c r="R24" s="84"/>
      <c r="S24" s="84"/>
      <c r="T24" s="84"/>
    </row>
    <row r="25" spans="1:20" x14ac:dyDescent="0.25">
      <c r="A25" s="84"/>
      <c r="B25" s="84"/>
      <c r="C25" s="84"/>
      <c r="D25" s="84"/>
      <c r="E25" s="84"/>
      <c r="F25" s="84"/>
      <c r="G25" s="84"/>
      <c r="H25" s="84"/>
      <c r="I25" s="84"/>
      <c r="J25" s="84"/>
      <c r="K25" s="84"/>
      <c r="L25" s="84"/>
      <c r="M25" s="84"/>
      <c r="N25" s="84"/>
      <c r="O25" s="84"/>
      <c r="P25" s="84"/>
      <c r="Q25" s="84"/>
      <c r="R25" s="84"/>
      <c r="S25" s="84"/>
      <c r="T25" s="84"/>
    </row>
    <row r="26" spans="1:20" x14ac:dyDescent="0.25">
      <c r="A26" s="84"/>
      <c r="B26" s="84"/>
      <c r="C26" s="84"/>
      <c r="D26" s="84"/>
      <c r="E26" s="84"/>
      <c r="F26" s="84"/>
      <c r="G26" s="84"/>
      <c r="H26" s="84"/>
      <c r="I26" s="84"/>
      <c r="J26" s="84"/>
      <c r="K26" s="84"/>
      <c r="L26" s="84"/>
      <c r="M26" s="84"/>
      <c r="N26" s="84"/>
      <c r="O26" s="84"/>
      <c r="P26" s="84"/>
      <c r="Q26" s="84"/>
      <c r="R26" s="84"/>
      <c r="S26" s="84"/>
      <c r="T26" s="84"/>
    </row>
    <row r="27" spans="1:20" x14ac:dyDescent="0.25">
      <c r="A27" s="84"/>
      <c r="B27" s="84"/>
      <c r="C27" s="84"/>
      <c r="D27" s="84"/>
      <c r="E27" s="84"/>
      <c r="F27" s="84"/>
      <c r="G27" s="84"/>
      <c r="H27" s="84"/>
      <c r="I27" s="84"/>
      <c r="J27" s="84"/>
      <c r="K27" s="84"/>
      <c r="L27" s="84"/>
      <c r="M27" s="84"/>
      <c r="N27" s="84"/>
      <c r="O27" s="84"/>
      <c r="P27" s="84"/>
      <c r="Q27" s="84"/>
      <c r="R27" s="84"/>
      <c r="S27" s="84"/>
      <c r="T27" s="84"/>
    </row>
    <row r="28" spans="1:20" x14ac:dyDescent="0.25">
      <c r="A28" s="84"/>
      <c r="B28" s="84"/>
      <c r="C28" s="84"/>
      <c r="D28" s="84"/>
      <c r="E28" s="84"/>
      <c r="F28" s="84"/>
      <c r="G28" s="84"/>
      <c r="H28" s="84"/>
      <c r="I28" s="84"/>
      <c r="J28" s="84"/>
      <c r="K28" s="84"/>
      <c r="L28" s="84"/>
      <c r="M28" s="84"/>
      <c r="N28" s="84"/>
      <c r="O28" s="84"/>
      <c r="P28" s="84"/>
      <c r="Q28" s="84"/>
      <c r="R28" s="84"/>
      <c r="S28" s="84"/>
      <c r="T28" s="84"/>
    </row>
    <row r="29" spans="1:20" x14ac:dyDescent="0.25">
      <c r="A29" s="84"/>
      <c r="B29" s="84"/>
      <c r="C29" s="84"/>
      <c r="D29" s="84"/>
      <c r="E29" s="84"/>
      <c r="F29" s="84"/>
      <c r="G29" s="84"/>
      <c r="H29" s="84"/>
      <c r="I29" s="84"/>
      <c r="J29" s="84"/>
      <c r="K29" s="84"/>
      <c r="L29" s="84"/>
      <c r="M29" s="84"/>
      <c r="N29" s="84"/>
      <c r="O29" s="84"/>
      <c r="P29" s="84"/>
      <c r="Q29" s="84"/>
      <c r="R29" s="84"/>
      <c r="S29" s="84"/>
      <c r="T29" s="84"/>
    </row>
    <row r="30" spans="1:20" x14ac:dyDescent="0.25">
      <c r="A30" s="84"/>
      <c r="B30" s="84"/>
      <c r="C30" s="84"/>
      <c r="D30" s="84"/>
      <c r="E30" s="84"/>
      <c r="F30" s="84"/>
      <c r="G30" s="84"/>
      <c r="H30" s="84"/>
      <c r="I30" s="84"/>
      <c r="J30" s="84"/>
      <c r="K30" s="84"/>
      <c r="L30" s="84"/>
      <c r="M30" s="84"/>
      <c r="N30" s="84"/>
      <c r="O30" s="84"/>
      <c r="P30" s="84"/>
      <c r="Q30" s="84"/>
      <c r="R30" s="84"/>
      <c r="S30" s="84"/>
      <c r="T30" s="84"/>
    </row>
    <row r="31" spans="1:20" x14ac:dyDescent="0.25">
      <c r="A31" s="84"/>
      <c r="B31" s="84"/>
      <c r="C31" s="84"/>
      <c r="D31" s="84"/>
      <c r="E31" s="84"/>
      <c r="F31" s="84"/>
      <c r="G31" s="84"/>
      <c r="H31" s="84"/>
      <c r="I31" s="84"/>
      <c r="J31" s="84"/>
      <c r="K31" s="84"/>
      <c r="L31" s="84"/>
      <c r="M31" s="84"/>
      <c r="N31" s="84"/>
      <c r="O31" s="84"/>
      <c r="P31" s="84"/>
      <c r="Q31" s="84"/>
      <c r="R31" s="84"/>
      <c r="S31" s="84"/>
      <c r="T31" s="84"/>
    </row>
    <row r="32" spans="1:20" x14ac:dyDescent="0.25">
      <c r="A32" s="84"/>
      <c r="B32" s="84"/>
      <c r="C32" s="84"/>
      <c r="D32" s="84"/>
      <c r="E32" s="84"/>
      <c r="F32" s="84"/>
      <c r="G32" s="84"/>
      <c r="H32" s="84"/>
      <c r="I32" s="84"/>
      <c r="J32" s="84"/>
      <c r="K32" s="84"/>
      <c r="L32" s="84"/>
      <c r="M32" s="84"/>
      <c r="N32" s="84"/>
      <c r="O32" s="84"/>
      <c r="P32" s="84"/>
      <c r="Q32" s="84"/>
      <c r="R32" s="84"/>
      <c r="S32" s="84"/>
      <c r="T32" s="84"/>
    </row>
    <row r="33" spans="1:20" x14ac:dyDescent="0.25">
      <c r="A33" s="84"/>
      <c r="B33" s="84"/>
      <c r="C33" s="84"/>
      <c r="D33" s="84"/>
      <c r="E33" s="84"/>
      <c r="F33" s="84"/>
      <c r="G33" s="84"/>
      <c r="H33" s="84"/>
      <c r="I33" s="84"/>
      <c r="J33" s="84"/>
      <c r="K33" s="84"/>
      <c r="L33" s="84"/>
      <c r="M33" s="84"/>
      <c r="N33" s="84"/>
      <c r="O33" s="84"/>
      <c r="P33" s="84"/>
      <c r="Q33" s="84"/>
      <c r="R33" s="84"/>
      <c r="S33" s="84"/>
      <c r="T33" s="84"/>
    </row>
    <row r="34" spans="1:20" x14ac:dyDescent="0.25">
      <c r="A34" s="84"/>
      <c r="B34" s="84"/>
      <c r="C34" s="84"/>
      <c r="D34" s="84"/>
      <c r="E34" s="84"/>
      <c r="F34" s="84"/>
      <c r="G34" s="84"/>
      <c r="H34" s="84"/>
      <c r="I34" s="84"/>
      <c r="J34" s="84"/>
      <c r="K34" s="84"/>
      <c r="L34" s="84"/>
      <c r="M34" s="84"/>
      <c r="N34" s="84"/>
      <c r="O34" s="84"/>
      <c r="P34" s="84"/>
      <c r="Q34" s="84"/>
      <c r="R34" s="84"/>
      <c r="S34" s="84"/>
      <c r="T34" s="84"/>
    </row>
    <row r="35" spans="1:20" x14ac:dyDescent="0.25">
      <c r="A35" s="84"/>
      <c r="B35" s="84"/>
      <c r="C35" s="84"/>
      <c r="D35" s="84"/>
      <c r="E35" s="84"/>
      <c r="F35" s="84"/>
      <c r="G35" s="84"/>
      <c r="H35" s="84"/>
      <c r="I35" s="84"/>
      <c r="J35" s="84"/>
      <c r="K35" s="84"/>
      <c r="L35" s="84"/>
      <c r="M35" s="84"/>
      <c r="N35" s="84"/>
      <c r="O35" s="84"/>
      <c r="P35" s="84"/>
      <c r="Q35" s="84"/>
      <c r="R35" s="84"/>
      <c r="S35" s="84"/>
      <c r="T35" s="84"/>
    </row>
    <row r="36" spans="1:20" x14ac:dyDescent="0.25">
      <c r="A36" s="84"/>
      <c r="B36" s="84"/>
      <c r="C36" s="84"/>
      <c r="D36" s="84"/>
      <c r="E36" s="84"/>
      <c r="F36" s="84"/>
      <c r="G36" s="84"/>
      <c r="H36" s="84"/>
      <c r="I36" s="84"/>
      <c r="J36" s="84"/>
      <c r="K36" s="84"/>
      <c r="L36" s="84"/>
      <c r="M36" s="84"/>
      <c r="N36" s="84"/>
      <c r="O36" s="84"/>
      <c r="P36" s="84"/>
      <c r="Q36" s="84"/>
      <c r="R36" s="84"/>
      <c r="S36" s="84"/>
      <c r="T36" s="84"/>
    </row>
    <row r="37" spans="1:20" x14ac:dyDescent="0.25">
      <c r="A37" s="84"/>
      <c r="B37" s="84"/>
      <c r="C37" s="84"/>
      <c r="D37" s="84"/>
      <c r="E37" s="84"/>
      <c r="F37" s="84"/>
      <c r="G37" s="84"/>
      <c r="H37" s="84"/>
      <c r="I37" s="84"/>
      <c r="J37" s="84"/>
      <c r="K37" s="84"/>
      <c r="L37" s="84"/>
      <c r="M37" s="84"/>
      <c r="N37" s="84"/>
      <c r="O37" s="84"/>
      <c r="P37" s="84"/>
      <c r="Q37" s="84"/>
      <c r="R37" s="84"/>
      <c r="S37" s="84"/>
      <c r="T37" s="84"/>
    </row>
    <row r="38" spans="1:20" x14ac:dyDescent="0.25">
      <c r="A38" s="84"/>
      <c r="B38" s="84"/>
      <c r="C38" s="84"/>
      <c r="D38" s="84"/>
      <c r="E38" s="84"/>
      <c r="F38" s="84"/>
      <c r="G38" s="84"/>
      <c r="H38" s="84"/>
      <c r="I38" s="84"/>
      <c r="J38" s="84"/>
      <c r="K38" s="84"/>
      <c r="L38" s="84"/>
      <c r="M38" s="84"/>
      <c r="N38" s="84"/>
      <c r="O38" s="84"/>
      <c r="P38" s="84"/>
      <c r="Q38" s="84"/>
      <c r="R38" s="84"/>
      <c r="S38" s="84"/>
      <c r="T38" s="84"/>
    </row>
    <row r="39" spans="1:20" x14ac:dyDescent="0.25">
      <c r="A39" s="84"/>
      <c r="B39" s="84"/>
      <c r="C39" s="84"/>
      <c r="D39" s="84"/>
      <c r="E39" s="84"/>
      <c r="F39" s="84"/>
      <c r="G39" s="84"/>
      <c r="H39" s="84"/>
      <c r="I39" s="84"/>
      <c r="J39" s="84"/>
      <c r="K39" s="84"/>
      <c r="L39" s="84"/>
      <c r="M39" s="84"/>
      <c r="N39" s="84"/>
      <c r="O39" s="84"/>
      <c r="P39" s="84"/>
      <c r="Q39" s="84"/>
      <c r="R39" s="84"/>
      <c r="S39" s="84"/>
      <c r="T39" s="84"/>
    </row>
    <row r="40" spans="1:20" x14ac:dyDescent="0.25">
      <c r="A40" s="84"/>
      <c r="B40" s="84"/>
      <c r="C40" s="84"/>
      <c r="D40" s="84"/>
      <c r="E40" s="84"/>
      <c r="F40" s="84"/>
      <c r="G40" s="84"/>
      <c r="H40" s="84"/>
      <c r="I40" s="84"/>
      <c r="J40" s="84"/>
      <c r="K40" s="84"/>
      <c r="L40" s="84"/>
      <c r="M40" s="84"/>
      <c r="N40" s="84"/>
      <c r="O40" s="84"/>
      <c r="P40" s="84"/>
      <c r="Q40" s="84"/>
      <c r="R40" s="84"/>
      <c r="S40" s="84"/>
      <c r="T40" s="84"/>
    </row>
  </sheetData>
  <sheetProtection password="C9A1" sheet="1" objects="1" scenarios="1"/>
  <mergeCells count="2">
    <mergeCell ref="A1:T1"/>
    <mergeCell ref="A2:T2"/>
  </mergeCells>
  <conditionalFormatting sqref="B12">
    <cfRule type="expression" dxfId="309" priority="3">
      <formula>$D$69="Acceptable"</formula>
    </cfRule>
    <cfRule type="expression" dxfId="308" priority="4">
      <formula>$D$69="Unacceptable"</formula>
    </cfRule>
  </conditionalFormatting>
  <conditionalFormatting sqref="A12">
    <cfRule type="expression" dxfId="307" priority="1">
      <formula>$D$69="Acceptable"</formula>
    </cfRule>
    <cfRule type="expression" dxfId="306" priority="2">
      <formula>$D$69="Unacceptable"</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2"/>
  <sheetViews>
    <sheetView showWhiteSpace="0" zoomScalePageLayoutView="70" workbookViewId="0">
      <selection activeCell="J7" sqref="J7"/>
    </sheetView>
  </sheetViews>
  <sheetFormatPr defaultColWidth="8.85546875" defaultRowHeight="12.75" x14ac:dyDescent="0.2"/>
  <cols>
    <col min="1" max="1" width="8.5703125" style="6" bestFit="1" customWidth="1"/>
    <col min="2" max="2" width="5.28515625" style="6" customWidth="1"/>
    <col min="3" max="3" width="61.7109375" style="10" customWidth="1"/>
    <col min="4" max="4" width="15.42578125" style="5" customWidth="1"/>
    <col min="5" max="5" width="5.28515625" style="5" customWidth="1"/>
    <col min="6" max="6" width="11.140625" style="5" bestFit="1" customWidth="1"/>
    <col min="7" max="7" width="10.5703125" style="7" bestFit="1" customWidth="1"/>
    <col min="8" max="8" width="5.140625" style="6" customWidth="1"/>
    <col min="9" max="9" width="20.140625" style="6" bestFit="1" customWidth="1"/>
    <col min="10" max="10" width="34.28515625" style="6" customWidth="1"/>
    <col min="11" max="11" width="18.85546875" style="24" customWidth="1"/>
    <col min="12" max="12" width="26.7109375" style="24" bestFit="1" customWidth="1"/>
    <col min="13" max="13" width="12.85546875" style="6" customWidth="1"/>
    <col min="14" max="14" width="14.140625" style="6" customWidth="1"/>
    <col min="15" max="20" width="4.85546875" style="6" bestFit="1" customWidth="1"/>
    <col min="21" max="22" width="8.28515625" style="6" bestFit="1" customWidth="1"/>
    <col min="23" max="24" width="8.28515625" style="6" customWidth="1"/>
    <col min="25" max="25" width="7.28515625" style="6" bestFit="1" customWidth="1"/>
    <col min="26" max="26" width="5.7109375" style="6" bestFit="1" customWidth="1"/>
    <col min="27" max="27" width="33.85546875" style="6" customWidth="1"/>
    <col min="28" max="16384" width="8.85546875" style="6"/>
  </cols>
  <sheetData>
    <row r="1" spans="1:28" s="16" customFormat="1" ht="48.75" customHeight="1" x14ac:dyDescent="0.25">
      <c r="A1" s="249" t="s">
        <v>795</v>
      </c>
      <c r="B1" s="250"/>
      <c r="C1" s="250"/>
      <c r="D1" s="250"/>
      <c r="E1" s="250"/>
      <c r="F1" s="250"/>
      <c r="G1" s="250"/>
      <c r="H1" s="250"/>
      <c r="I1" s="250"/>
      <c r="J1" s="250"/>
      <c r="K1" s="250"/>
      <c r="L1" s="250"/>
      <c r="M1" s="250"/>
      <c r="N1" s="250"/>
      <c r="O1" s="250"/>
      <c r="P1" s="250"/>
      <c r="Q1" s="250"/>
      <c r="R1" s="250"/>
      <c r="S1" s="250"/>
      <c r="T1" s="250"/>
      <c r="U1" s="250"/>
      <c r="V1" s="250"/>
      <c r="W1" s="250"/>
      <c r="X1" s="250"/>
      <c r="Y1" s="250"/>
      <c r="Z1" s="251"/>
    </row>
    <row r="2" spans="1:28" s="16" customFormat="1" ht="48.75" customHeight="1" thickBot="1" x14ac:dyDescent="0.3">
      <c r="A2" s="293" t="s">
        <v>790</v>
      </c>
      <c r="B2" s="294"/>
      <c r="C2" s="294"/>
      <c r="D2" s="294"/>
      <c r="E2" s="294"/>
      <c r="F2" s="294"/>
      <c r="G2" s="294"/>
      <c r="H2" s="294"/>
      <c r="I2" s="294"/>
      <c r="J2" s="294"/>
      <c r="K2" s="294"/>
      <c r="L2" s="294"/>
      <c r="M2" s="294"/>
      <c r="N2" s="294"/>
      <c r="O2" s="294"/>
      <c r="P2" s="294"/>
      <c r="Q2" s="294"/>
      <c r="R2" s="294"/>
      <c r="S2" s="294"/>
      <c r="T2" s="294"/>
      <c r="U2" s="294"/>
      <c r="V2" s="294"/>
      <c r="W2" s="294"/>
      <c r="X2" s="294"/>
      <c r="Y2" s="294"/>
      <c r="Z2" s="295"/>
    </row>
    <row r="3" spans="1:28" ht="30" customHeight="1" x14ac:dyDescent="0.2">
      <c r="A3" s="299" t="s">
        <v>808</v>
      </c>
      <c r="B3" s="301" t="s">
        <v>538</v>
      </c>
      <c r="C3" s="301" t="s">
        <v>809</v>
      </c>
      <c r="D3" s="303" t="s">
        <v>810</v>
      </c>
      <c r="E3" s="304"/>
      <c r="F3" s="304"/>
      <c r="G3" s="304"/>
      <c r="H3" s="305"/>
      <c r="I3" s="201" t="s">
        <v>816</v>
      </c>
      <c r="J3" s="190" t="s">
        <v>817</v>
      </c>
      <c r="K3" s="190" t="s">
        <v>819</v>
      </c>
      <c r="L3" s="190" t="s">
        <v>820</v>
      </c>
      <c r="M3" s="247" t="s">
        <v>823</v>
      </c>
      <c r="N3" s="247" t="s">
        <v>826</v>
      </c>
      <c r="O3" s="296" t="s">
        <v>828</v>
      </c>
      <c r="P3" s="297"/>
      <c r="Q3" s="297"/>
      <c r="R3" s="297"/>
      <c r="S3" s="297"/>
      <c r="T3" s="297"/>
      <c r="U3" s="297"/>
      <c r="V3" s="297"/>
      <c r="W3" s="297"/>
      <c r="X3" s="297"/>
      <c r="Y3" s="297"/>
      <c r="Z3" s="298"/>
      <c r="AA3" s="243" t="s">
        <v>756</v>
      </c>
    </row>
    <row r="4" spans="1:28" ht="48.75" customHeight="1" x14ac:dyDescent="0.2">
      <c r="A4" s="300"/>
      <c r="B4" s="302"/>
      <c r="C4" s="302"/>
      <c r="D4" s="190" t="s">
        <v>811</v>
      </c>
      <c r="E4" s="190" t="s">
        <v>812</v>
      </c>
      <c r="F4" s="190" t="s">
        <v>813</v>
      </c>
      <c r="G4" s="190" t="s">
        <v>814</v>
      </c>
      <c r="H4" s="190" t="s">
        <v>815</v>
      </c>
      <c r="I4" s="191" t="s">
        <v>831</v>
      </c>
      <c r="J4" s="192" t="s">
        <v>818</v>
      </c>
      <c r="K4" s="192" t="s">
        <v>821</v>
      </c>
      <c r="L4" s="191" t="s">
        <v>822</v>
      </c>
      <c r="M4" s="248"/>
      <c r="N4" s="248"/>
      <c r="O4" s="290" t="s">
        <v>827</v>
      </c>
      <c r="P4" s="291"/>
      <c r="Q4" s="291"/>
      <c r="R4" s="291"/>
      <c r="S4" s="291"/>
      <c r="T4" s="306"/>
      <c r="U4" s="290" t="s">
        <v>829</v>
      </c>
      <c r="V4" s="291"/>
      <c r="W4" s="291"/>
      <c r="X4" s="291"/>
      <c r="Y4" s="291"/>
      <c r="Z4" s="292"/>
      <c r="AA4" s="244"/>
    </row>
    <row r="5" spans="1:28" ht="30" customHeight="1" thickBot="1" x14ac:dyDescent="0.25">
      <c r="A5" s="287" t="s">
        <v>884</v>
      </c>
      <c r="B5" s="288"/>
      <c r="C5" s="288"/>
      <c r="D5" s="288"/>
      <c r="E5" s="288"/>
      <c r="F5" s="288"/>
      <c r="G5" s="288"/>
      <c r="H5" s="288"/>
      <c r="I5" s="288"/>
      <c r="J5" s="288"/>
      <c r="K5" s="288"/>
      <c r="L5" s="288"/>
      <c r="M5" s="288"/>
      <c r="N5" s="288"/>
      <c r="O5" s="288"/>
      <c r="P5" s="288"/>
      <c r="Q5" s="288"/>
      <c r="R5" s="288"/>
      <c r="S5" s="288"/>
      <c r="T5" s="288"/>
      <c r="U5" s="288"/>
      <c r="V5" s="288"/>
      <c r="W5" s="288"/>
      <c r="X5" s="288"/>
      <c r="Y5" s="288"/>
      <c r="Z5" s="289"/>
      <c r="AA5" s="213" t="str">
        <f>IF(COUNTIF(A7:A252,"OK")=223,"OK для оценивания","Назад к вопросам")</f>
        <v>OK для оценивания</v>
      </c>
    </row>
    <row r="6" spans="1:28" ht="30" customHeight="1" thickBot="1" x14ac:dyDescent="0.25">
      <c r="A6" s="284" t="s">
        <v>885</v>
      </c>
      <c r="B6" s="285"/>
      <c r="C6" s="285"/>
      <c r="D6" s="285"/>
      <c r="E6" s="285"/>
      <c r="F6" s="285"/>
      <c r="G6" s="285"/>
      <c r="H6" s="285"/>
      <c r="I6" s="285"/>
      <c r="J6" s="285"/>
      <c r="K6" s="285"/>
      <c r="L6" s="285"/>
      <c r="M6" s="285"/>
      <c r="N6" s="285"/>
      <c r="O6" s="285"/>
      <c r="P6" s="285"/>
      <c r="Q6" s="285"/>
      <c r="R6" s="285"/>
      <c r="S6" s="285"/>
      <c r="T6" s="285"/>
      <c r="U6" s="285"/>
      <c r="V6" s="285"/>
      <c r="W6" s="285"/>
      <c r="X6" s="285"/>
      <c r="Y6" s="285"/>
      <c r="Z6" s="286"/>
    </row>
    <row r="7" spans="1:28" ht="48.75" customHeight="1" thickBot="1" x14ac:dyDescent="0.25">
      <c r="A7" s="112" t="str">
        <f t="shared" ref="A7:A32" si="0">IF(COUNT(D7:H7)&gt;1,"ОШИБКА",IF(COUNT(D7:H7)=0,"ОШИБКА","OK"))</f>
        <v>OK</v>
      </c>
      <c r="B7" s="113">
        <v>1</v>
      </c>
      <c r="C7" s="114" t="s">
        <v>899</v>
      </c>
      <c r="D7" s="65"/>
      <c r="E7" s="66"/>
      <c r="F7" s="66"/>
      <c r="G7" s="66"/>
      <c r="H7" s="66">
        <v>1</v>
      </c>
      <c r="I7" s="57">
        <v>1</v>
      </c>
      <c r="J7" s="68">
        <f t="shared" ref="J7:J32" si="1">IF(A7="ОШИБКА","ОШИБКА",E7*4+F7*3+G7*2+H7*1+D7*0)</f>
        <v>1</v>
      </c>
      <c r="K7" s="69">
        <f t="shared" ref="K7:K32" si="2">IF(A7="ОШИБКА","ОШИБКА",J7*I7)</f>
        <v>1</v>
      </c>
      <c r="L7" s="69">
        <f t="shared" ref="L7:L32" si="3">IF(A7="ОШИБКА","ОШИБКА",IF(D7=1,0,4*I7))</f>
        <v>4</v>
      </c>
      <c r="M7" s="113" t="s">
        <v>770</v>
      </c>
      <c r="N7" s="58" t="str">
        <f t="shared" ref="N7:N32" si="4">IF(OR(J7=4, J7=0),"НЕТ",IF(A7="ОШИБКА","ОШИБКА","ДА"))</f>
        <v>ДА</v>
      </c>
      <c r="O7" s="117" t="s">
        <v>4</v>
      </c>
      <c r="P7" s="117" t="s">
        <v>2</v>
      </c>
      <c r="Q7" s="117"/>
      <c r="R7" s="117"/>
      <c r="S7" s="117"/>
      <c r="T7" s="117"/>
      <c r="U7" s="113" t="s">
        <v>137</v>
      </c>
      <c r="V7" s="113" t="s">
        <v>146</v>
      </c>
      <c r="W7" s="113" t="s">
        <v>135</v>
      </c>
      <c r="X7" s="113"/>
      <c r="Y7" s="113"/>
      <c r="Z7" s="118"/>
      <c r="AA7" s="216" t="s">
        <v>825</v>
      </c>
      <c r="AB7" s="51"/>
    </row>
    <row r="8" spans="1:28" ht="48.75" customHeight="1" x14ac:dyDescent="0.2">
      <c r="A8" s="112" t="str">
        <f t="shared" si="0"/>
        <v>OK</v>
      </c>
      <c r="B8" s="113">
        <v>2</v>
      </c>
      <c r="C8" s="114" t="s">
        <v>900</v>
      </c>
      <c r="D8" s="65">
        <v>1</v>
      </c>
      <c r="E8" s="66"/>
      <c r="F8" s="66"/>
      <c r="G8" s="66"/>
      <c r="H8" s="66"/>
      <c r="I8" s="57">
        <v>1</v>
      </c>
      <c r="J8" s="68">
        <f t="shared" si="1"/>
        <v>0</v>
      </c>
      <c r="K8" s="69">
        <f t="shared" si="2"/>
        <v>0</v>
      </c>
      <c r="L8" s="69">
        <f t="shared" si="3"/>
        <v>0</v>
      </c>
      <c r="M8" s="113" t="s">
        <v>770</v>
      </c>
      <c r="N8" s="58" t="str">
        <f t="shared" si="4"/>
        <v>НЕТ</v>
      </c>
      <c r="O8" s="117" t="s">
        <v>109</v>
      </c>
      <c r="P8" s="117" t="s">
        <v>184</v>
      </c>
      <c r="Q8" s="117" t="s">
        <v>128</v>
      </c>
      <c r="R8" s="117"/>
      <c r="S8" s="117"/>
      <c r="T8" s="117"/>
      <c r="U8" s="113" t="s">
        <v>185</v>
      </c>
      <c r="V8" s="113" t="s">
        <v>134</v>
      </c>
      <c r="W8" s="113" t="s">
        <v>131</v>
      </c>
      <c r="X8" s="113">
        <v>19</v>
      </c>
      <c r="Y8" s="113"/>
      <c r="Z8" s="118"/>
    </row>
    <row r="9" spans="1:28" ht="48.75" customHeight="1" x14ac:dyDescent="0.2">
      <c r="A9" s="112" t="str">
        <f t="shared" si="0"/>
        <v>OK</v>
      </c>
      <c r="B9" s="113">
        <v>3</v>
      </c>
      <c r="C9" s="114" t="s">
        <v>963</v>
      </c>
      <c r="D9" s="65"/>
      <c r="E9" s="66"/>
      <c r="F9" s="66">
        <v>1</v>
      </c>
      <c r="G9" s="66"/>
      <c r="H9" s="66"/>
      <c r="I9" s="57">
        <v>1</v>
      </c>
      <c r="J9" s="68">
        <f t="shared" si="1"/>
        <v>3</v>
      </c>
      <c r="K9" s="69">
        <f t="shared" si="2"/>
        <v>3</v>
      </c>
      <c r="L9" s="69">
        <f t="shared" si="3"/>
        <v>4</v>
      </c>
      <c r="M9" s="113" t="s">
        <v>770</v>
      </c>
      <c r="N9" s="58" t="str">
        <f t="shared" si="4"/>
        <v>ДА</v>
      </c>
      <c r="O9" s="117" t="s">
        <v>42</v>
      </c>
      <c r="P9" s="117"/>
      <c r="Q9" s="113"/>
      <c r="R9" s="113"/>
      <c r="S9" s="113"/>
      <c r="T9" s="113"/>
      <c r="U9" s="113" t="s">
        <v>131</v>
      </c>
      <c r="V9" s="113"/>
      <c r="W9" s="113"/>
      <c r="X9" s="113"/>
      <c r="Y9" s="113"/>
      <c r="Z9" s="118"/>
    </row>
    <row r="10" spans="1:28" ht="48.75" customHeight="1" x14ac:dyDescent="0.2">
      <c r="A10" s="112" t="str">
        <f t="shared" si="0"/>
        <v>OK</v>
      </c>
      <c r="B10" s="113">
        <v>4</v>
      </c>
      <c r="C10" s="114" t="s">
        <v>901</v>
      </c>
      <c r="D10" s="65"/>
      <c r="E10" s="66"/>
      <c r="F10" s="66">
        <v>1</v>
      </c>
      <c r="G10" s="66"/>
      <c r="H10" s="66"/>
      <c r="I10" s="57">
        <v>1</v>
      </c>
      <c r="J10" s="68">
        <f t="shared" si="1"/>
        <v>3</v>
      </c>
      <c r="K10" s="69">
        <f t="shared" si="2"/>
        <v>3</v>
      </c>
      <c r="L10" s="69">
        <f t="shared" si="3"/>
        <v>4</v>
      </c>
      <c r="M10" s="113" t="s">
        <v>770</v>
      </c>
      <c r="N10" s="58" t="str">
        <f t="shared" si="4"/>
        <v>ДА</v>
      </c>
      <c r="O10" s="117" t="s">
        <v>40</v>
      </c>
      <c r="P10" s="117" t="s">
        <v>42</v>
      </c>
      <c r="Q10" s="117" t="s">
        <v>51</v>
      </c>
      <c r="R10" s="117" t="s">
        <v>39</v>
      </c>
      <c r="S10" s="117" t="s">
        <v>66</v>
      </c>
      <c r="T10" s="117"/>
      <c r="U10" s="113" t="s">
        <v>131</v>
      </c>
      <c r="V10" s="113" t="s">
        <v>134</v>
      </c>
      <c r="W10" s="113" t="s">
        <v>135</v>
      </c>
      <c r="X10" s="113"/>
      <c r="Y10" s="113"/>
      <c r="Z10" s="118"/>
    </row>
    <row r="11" spans="1:28" ht="48.75" customHeight="1" x14ac:dyDescent="0.2">
      <c r="A11" s="112" t="str">
        <f t="shared" si="0"/>
        <v>OK</v>
      </c>
      <c r="B11" s="113">
        <v>5</v>
      </c>
      <c r="C11" s="114" t="s">
        <v>902</v>
      </c>
      <c r="D11" s="65"/>
      <c r="E11" s="66"/>
      <c r="F11" s="66">
        <v>1</v>
      </c>
      <c r="G11" s="66"/>
      <c r="H11" s="66"/>
      <c r="I11" s="57">
        <v>1</v>
      </c>
      <c r="J11" s="68">
        <f t="shared" si="1"/>
        <v>3</v>
      </c>
      <c r="K11" s="69">
        <f t="shared" si="2"/>
        <v>3</v>
      </c>
      <c r="L11" s="69">
        <f t="shared" si="3"/>
        <v>4</v>
      </c>
      <c r="M11" s="113" t="s">
        <v>770</v>
      </c>
      <c r="N11" s="58" t="str">
        <f t="shared" si="4"/>
        <v>ДА</v>
      </c>
      <c r="O11" s="117" t="s">
        <v>40</v>
      </c>
      <c r="P11" s="117" t="s">
        <v>39</v>
      </c>
      <c r="Q11" s="113" t="s">
        <v>38</v>
      </c>
      <c r="R11" s="113" t="s">
        <v>6</v>
      </c>
      <c r="S11" s="113" t="s">
        <v>109</v>
      </c>
      <c r="T11" s="113"/>
      <c r="U11" s="113" t="s">
        <v>131</v>
      </c>
      <c r="V11" s="113" t="s">
        <v>134</v>
      </c>
      <c r="W11" s="113" t="s">
        <v>135</v>
      </c>
      <c r="X11" s="113"/>
      <c r="Y11" s="113"/>
      <c r="Z11" s="118"/>
    </row>
    <row r="12" spans="1:28" ht="48.75" customHeight="1" x14ac:dyDescent="0.2">
      <c r="A12" s="112" t="str">
        <f t="shared" si="0"/>
        <v>OK</v>
      </c>
      <c r="B12" s="113">
        <v>6</v>
      </c>
      <c r="C12" s="114" t="s">
        <v>903</v>
      </c>
      <c r="D12" s="65"/>
      <c r="E12" s="66"/>
      <c r="F12" s="66"/>
      <c r="G12" s="66">
        <v>1</v>
      </c>
      <c r="H12" s="66"/>
      <c r="I12" s="57">
        <v>1</v>
      </c>
      <c r="J12" s="68">
        <f t="shared" si="1"/>
        <v>2</v>
      </c>
      <c r="K12" s="69">
        <f t="shared" si="2"/>
        <v>2</v>
      </c>
      <c r="L12" s="69">
        <f t="shared" si="3"/>
        <v>4</v>
      </c>
      <c r="M12" s="113" t="s">
        <v>770</v>
      </c>
      <c r="N12" s="58" t="str">
        <f t="shared" si="4"/>
        <v>ДА</v>
      </c>
      <c r="O12" s="117" t="s">
        <v>39</v>
      </c>
      <c r="P12" s="117" t="s">
        <v>49</v>
      </c>
      <c r="Q12" s="113" t="s">
        <v>37</v>
      </c>
      <c r="R12" s="113" t="s">
        <v>66</v>
      </c>
      <c r="S12" s="113"/>
      <c r="T12" s="113"/>
      <c r="U12" s="113">
        <v>2</v>
      </c>
      <c r="V12" s="113" t="s">
        <v>135</v>
      </c>
      <c r="W12" s="113"/>
      <c r="X12" s="113"/>
      <c r="Y12" s="113"/>
      <c r="Z12" s="118"/>
    </row>
    <row r="13" spans="1:28" ht="48.75" customHeight="1" x14ac:dyDescent="0.2">
      <c r="A13" s="112" t="str">
        <f t="shared" si="0"/>
        <v>OK</v>
      </c>
      <c r="B13" s="113">
        <v>7</v>
      </c>
      <c r="C13" s="114" t="s">
        <v>904</v>
      </c>
      <c r="D13" s="65"/>
      <c r="E13" s="66"/>
      <c r="F13" s="66"/>
      <c r="G13" s="66">
        <v>1</v>
      </c>
      <c r="H13" s="66"/>
      <c r="I13" s="57">
        <v>1</v>
      </c>
      <c r="J13" s="68">
        <f t="shared" si="1"/>
        <v>2</v>
      </c>
      <c r="K13" s="69">
        <f t="shared" si="2"/>
        <v>2</v>
      </c>
      <c r="L13" s="69">
        <f t="shared" si="3"/>
        <v>4</v>
      </c>
      <c r="M13" s="113" t="s">
        <v>770</v>
      </c>
      <c r="N13" s="58" t="str">
        <f t="shared" si="4"/>
        <v>ДА</v>
      </c>
      <c r="O13" s="117" t="s">
        <v>10</v>
      </c>
      <c r="P13" s="117" t="s">
        <v>139</v>
      </c>
      <c r="Q13" s="113" t="s">
        <v>37</v>
      </c>
      <c r="R13" s="113"/>
      <c r="S13" s="113"/>
      <c r="T13" s="113"/>
      <c r="U13" s="113">
        <v>2</v>
      </c>
      <c r="V13" s="113" t="s">
        <v>135</v>
      </c>
      <c r="W13" s="113"/>
      <c r="X13" s="113"/>
      <c r="Y13" s="113"/>
      <c r="Z13" s="118"/>
    </row>
    <row r="14" spans="1:28" ht="48.75" customHeight="1" x14ac:dyDescent="0.2">
      <c r="A14" s="112" t="str">
        <f t="shared" si="0"/>
        <v>OK</v>
      </c>
      <c r="B14" s="113">
        <v>8</v>
      </c>
      <c r="C14" s="114" t="s">
        <v>905</v>
      </c>
      <c r="D14" s="65"/>
      <c r="E14" s="66">
        <v>1</v>
      </c>
      <c r="F14" s="66"/>
      <c r="G14" s="66"/>
      <c r="H14" s="66"/>
      <c r="I14" s="57">
        <v>2</v>
      </c>
      <c r="J14" s="68">
        <f t="shared" si="1"/>
        <v>4</v>
      </c>
      <c r="K14" s="69">
        <f t="shared" si="2"/>
        <v>8</v>
      </c>
      <c r="L14" s="69">
        <f t="shared" si="3"/>
        <v>8</v>
      </c>
      <c r="M14" s="113" t="s">
        <v>770</v>
      </c>
      <c r="N14" s="58" t="str">
        <f t="shared" si="4"/>
        <v>НЕТ</v>
      </c>
      <c r="O14" s="117" t="s">
        <v>40</v>
      </c>
      <c r="P14" s="117" t="s">
        <v>128</v>
      </c>
      <c r="Q14" s="113" t="s">
        <v>127</v>
      </c>
      <c r="R14" s="113" t="s">
        <v>129</v>
      </c>
      <c r="S14" s="113" t="s">
        <v>186</v>
      </c>
      <c r="T14" s="113"/>
      <c r="U14" s="113" t="s">
        <v>134</v>
      </c>
      <c r="V14" s="113" t="s">
        <v>131</v>
      </c>
      <c r="W14" s="113" t="s">
        <v>135</v>
      </c>
      <c r="X14" s="113">
        <v>19</v>
      </c>
      <c r="Y14" s="113"/>
      <c r="Z14" s="118"/>
    </row>
    <row r="15" spans="1:28" ht="48.75" customHeight="1" x14ac:dyDescent="0.2">
      <c r="A15" s="112" t="str">
        <f t="shared" si="0"/>
        <v>OK</v>
      </c>
      <c r="B15" s="113">
        <v>9</v>
      </c>
      <c r="C15" s="53" t="s">
        <v>993</v>
      </c>
      <c r="D15" s="65"/>
      <c r="E15" s="66">
        <v>1</v>
      </c>
      <c r="F15" s="66"/>
      <c r="G15" s="66"/>
      <c r="H15" s="66"/>
      <c r="I15" s="57">
        <v>1</v>
      </c>
      <c r="J15" s="68">
        <f t="shared" si="1"/>
        <v>4</v>
      </c>
      <c r="K15" s="69">
        <f t="shared" si="2"/>
        <v>4</v>
      </c>
      <c r="L15" s="69">
        <f t="shared" si="3"/>
        <v>4</v>
      </c>
      <c r="M15" s="113" t="s">
        <v>770</v>
      </c>
      <c r="N15" s="58" t="str">
        <f t="shared" si="4"/>
        <v>НЕТ</v>
      </c>
      <c r="O15" s="117" t="s">
        <v>42</v>
      </c>
      <c r="P15" s="117" t="s">
        <v>40</v>
      </c>
      <c r="Q15" s="113" t="s">
        <v>186</v>
      </c>
      <c r="R15" s="113"/>
      <c r="S15" s="113"/>
      <c r="T15" s="113"/>
      <c r="U15" s="113" t="s">
        <v>134</v>
      </c>
      <c r="V15" s="113" t="s">
        <v>131</v>
      </c>
      <c r="W15" s="113" t="s">
        <v>135</v>
      </c>
      <c r="X15" s="113">
        <v>19</v>
      </c>
      <c r="Y15" s="113"/>
      <c r="Z15" s="118"/>
    </row>
    <row r="16" spans="1:28" ht="48.75" customHeight="1" x14ac:dyDescent="0.2">
      <c r="A16" s="112" t="str">
        <f t="shared" si="0"/>
        <v>OK</v>
      </c>
      <c r="B16" s="113">
        <v>10</v>
      </c>
      <c r="C16" s="53" t="s">
        <v>994</v>
      </c>
      <c r="D16" s="65"/>
      <c r="E16" s="66"/>
      <c r="F16" s="66"/>
      <c r="G16" s="66">
        <v>1</v>
      </c>
      <c r="H16" s="66"/>
      <c r="I16" s="57">
        <v>1</v>
      </c>
      <c r="J16" s="68">
        <f t="shared" si="1"/>
        <v>2</v>
      </c>
      <c r="K16" s="69">
        <f t="shared" si="2"/>
        <v>2</v>
      </c>
      <c r="L16" s="69">
        <f t="shared" si="3"/>
        <v>4</v>
      </c>
      <c r="M16" s="113" t="s">
        <v>770</v>
      </c>
      <c r="N16" s="58" t="str">
        <f t="shared" si="4"/>
        <v>ДА</v>
      </c>
      <c r="O16" s="117" t="s">
        <v>187</v>
      </c>
      <c r="P16" s="117" t="s">
        <v>9</v>
      </c>
      <c r="Q16" s="113"/>
      <c r="R16" s="113"/>
      <c r="S16" s="113"/>
      <c r="T16" s="113"/>
      <c r="U16" s="113" t="s">
        <v>162</v>
      </c>
      <c r="V16" s="113"/>
      <c r="W16" s="113"/>
      <c r="X16" s="113"/>
      <c r="Y16" s="113"/>
      <c r="Z16" s="118"/>
    </row>
    <row r="17" spans="1:26" ht="48.75" customHeight="1" x14ac:dyDescent="0.2">
      <c r="A17" s="112" t="str">
        <f t="shared" si="0"/>
        <v>OK</v>
      </c>
      <c r="B17" s="113">
        <v>11</v>
      </c>
      <c r="C17" s="114" t="s">
        <v>906</v>
      </c>
      <c r="D17" s="65"/>
      <c r="E17" s="66">
        <v>1</v>
      </c>
      <c r="F17" s="66"/>
      <c r="G17" s="66"/>
      <c r="H17" s="66"/>
      <c r="I17" s="57">
        <v>1</v>
      </c>
      <c r="J17" s="68">
        <f t="shared" si="1"/>
        <v>4</v>
      </c>
      <c r="K17" s="69">
        <f t="shared" si="2"/>
        <v>4</v>
      </c>
      <c r="L17" s="69">
        <f t="shared" si="3"/>
        <v>4</v>
      </c>
      <c r="M17" s="113" t="s">
        <v>770</v>
      </c>
      <c r="N17" s="58" t="str">
        <f t="shared" si="4"/>
        <v>НЕТ</v>
      </c>
      <c r="O17" s="117" t="s">
        <v>188</v>
      </c>
      <c r="P17" s="117" t="s">
        <v>167</v>
      </c>
      <c r="Q17" s="113" t="s">
        <v>11</v>
      </c>
      <c r="R17" s="113" t="s">
        <v>170</v>
      </c>
      <c r="S17" s="113" t="s">
        <v>169</v>
      </c>
      <c r="T17" s="113"/>
      <c r="U17" s="113">
        <v>14</v>
      </c>
      <c r="V17" s="113"/>
      <c r="W17" s="113"/>
      <c r="X17" s="113"/>
      <c r="Y17" s="113"/>
      <c r="Z17" s="118"/>
    </row>
    <row r="18" spans="1:26" ht="56.1" customHeight="1" x14ac:dyDescent="0.2">
      <c r="A18" s="112" t="str">
        <f t="shared" si="0"/>
        <v>OK</v>
      </c>
      <c r="B18" s="113">
        <v>12</v>
      </c>
      <c r="C18" s="114" t="s">
        <v>964</v>
      </c>
      <c r="D18" s="65"/>
      <c r="E18" s="66">
        <v>1</v>
      </c>
      <c r="F18" s="66"/>
      <c r="G18" s="66"/>
      <c r="H18" s="66"/>
      <c r="I18" s="57">
        <v>2</v>
      </c>
      <c r="J18" s="68">
        <f t="shared" si="1"/>
        <v>4</v>
      </c>
      <c r="K18" s="69">
        <f t="shared" si="2"/>
        <v>8</v>
      </c>
      <c r="L18" s="69">
        <f t="shared" si="3"/>
        <v>8</v>
      </c>
      <c r="M18" s="113" t="s">
        <v>770</v>
      </c>
      <c r="N18" s="58" t="str">
        <f t="shared" si="4"/>
        <v>НЕТ</v>
      </c>
      <c r="O18" s="117" t="s">
        <v>37</v>
      </c>
      <c r="P18" s="117"/>
      <c r="Q18" s="113"/>
      <c r="R18" s="113"/>
      <c r="S18" s="113"/>
      <c r="T18" s="113"/>
      <c r="U18" s="113" t="s">
        <v>189</v>
      </c>
      <c r="V18" s="113" t="s">
        <v>190</v>
      </c>
      <c r="W18" s="113"/>
      <c r="X18" s="113"/>
      <c r="Y18" s="113"/>
      <c r="Z18" s="118"/>
    </row>
    <row r="19" spans="1:26" ht="56.1" customHeight="1" x14ac:dyDescent="0.2">
      <c r="A19" s="112" t="str">
        <f t="shared" si="0"/>
        <v>OK</v>
      </c>
      <c r="B19" s="113">
        <v>13</v>
      </c>
      <c r="C19" s="114" t="s">
        <v>965</v>
      </c>
      <c r="D19" s="65"/>
      <c r="E19" s="66">
        <v>1</v>
      </c>
      <c r="F19" s="66"/>
      <c r="G19" s="66"/>
      <c r="H19" s="66"/>
      <c r="I19" s="57">
        <v>1</v>
      </c>
      <c r="J19" s="68">
        <f t="shared" si="1"/>
        <v>4</v>
      </c>
      <c r="K19" s="69">
        <f t="shared" si="2"/>
        <v>4</v>
      </c>
      <c r="L19" s="69">
        <f t="shared" si="3"/>
        <v>4</v>
      </c>
      <c r="M19" s="113" t="s">
        <v>770</v>
      </c>
      <c r="N19" s="58" t="str">
        <f t="shared" si="4"/>
        <v>НЕТ</v>
      </c>
      <c r="O19" s="117" t="s">
        <v>42</v>
      </c>
      <c r="P19" s="117" t="s">
        <v>127</v>
      </c>
      <c r="Q19" s="113" t="s">
        <v>38</v>
      </c>
      <c r="R19" s="113" t="s">
        <v>191</v>
      </c>
      <c r="S19" s="113"/>
      <c r="T19" s="113"/>
      <c r="U19" s="113" t="s">
        <v>131</v>
      </c>
      <c r="V19" s="113" t="s">
        <v>134</v>
      </c>
      <c r="W19" s="113" t="s">
        <v>135</v>
      </c>
      <c r="X19" s="113"/>
      <c r="Y19" s="113"/>
      <c r="Z19" s="118"/>
    </row>
    <row r="20" spans="1:26" ht="41.25" customHeight="1" x14ac:dyDescent="0.2">
      <c r="A20" s="112" t="str">
        <f t="shared" si="0"/>
        <v>OK</v>
      </c>
      <c r="B20" s="113">
        <v>14</v>
      </c>
      <c r="C20" s="114" t="s">
        <v>966</v>
      </c>
      <c r="D20" s="65"/>
      <c r="E20" s="66"/>
      <c r="F20" s="66">
        <v>1</v>
      </c>
      <c r="G20" s="66"/>
      <c r="H20" s="66"/>
      <c r="I20" s="57">
        <v>1</v>
      </c>
      <c r="J20" s="68">
        <f t="shared" si="1"/>
        <v>3</v>
      </c>
      <c r="K20" s="69">
        <f t="shared" si="2"/>
        <v>3</v>
      </c>
      <c r="L20" s="69">
        <f t="shared" si="3"/>
        <v>4</v>
      </c>
      <c r="M20" s="113" t="s">
        <v>770</v>
      </c>
      <c r="N20" s="58" t="str">
        <f t="shared" si="4"/>
        <v>ДА</v>
      </c>
      <c r="O20" s="117" t="s">
        <v>127</v>
      </c>
      <c r="P20" s="117" t="s">
        <v>109</v>
      </c>
      <c r="Q20" s="113"/>
      <c r="R20" s="113"/>
      <c r="S20" s="113"/>
      <c r="T20" s="113"/>
      <c r="U20" s="113" t="s">
        <v>131</v>
      </c>
      <c r="V20" s="113" t="s">
        <v>134</v>
      </c>
      <c r="W20" s="113" t="s">
        <v>135</v>
      </c>
      <c r="X20" s="113"/>
      <c r="Y20" s="113"/>
      <c r="Z20" s="118"/>
    </row>
    <row r="21" spans="1:26" ht="45.75" customHeight="1" x14ac:dyDescent="0.2">
      <c r="A21" s="112" t="str">
        <f t="shared" si="0"/>
        <v>OK</v>
      </c>
      <c r="B21" s="113">
        <v>15</v>
      </c>
      <c r="C21" s="114" t="s">
        <v>967</v>
      </c>
      <c r="D21" s="65"/>
      <c r="E21" s="66">
        <v>1</v>
      </c>
      <c r="F21" s="66"/>
      <c r="G21" s="66"/>
      <c r="H21" s="66"/>
      <c r="I21" s="57">
        <v>1</v>
      </c>
      <c r="J21" s="68">
        <f t="shared" si="1"/>
        <v>4</v>
      </c>
      <c r="K21" s="69">
        <f t="shared" si="2"/>
        <v>4</v>
      </c>
      <c r="L21" s="69">
        <f t="shared" si="3"/>
        <v>4</v>
      </c>
      <c r="M21" s="113" t="s">
        <v>770</v>
      </c>
      <c r="N21" s="58" t="str">
        <f t="shared" si="4"/>
        <v>НЕТ</v>
      </c>
      <c r="O21" s="117" t="s">
        <v>184</v>
      </c>
      <c r="P21" s="117" t="s">
        <v>167</v>
      </c>
      <c r="Q21" s="113" t="s">
        <v>169</v>
      </c>
      <c r="R21" s="113" t="s">
        <v>170</v>
      </c>
      <c r="S21" s="113"/>
      <c r="T21" s="113"/>
      <c r="U21" s="113" t="s">
        <v>134</v>
      </c>
      <c r="V21" s="113" t="s">
        <v>135</v>
      </c>
      <c r="W21" s="113"/>
      <c r="X21" s="113"/>
      <c r="Y21" s="113"/>
      <c r="Z21" s="118"/>
    </row>
    <row r="22" spans="1:26" ht="48.75" customHeight="1" x14ac:dyDescent="0.2">
      <c r="A22" s="112" t="str">
        <f t="shared" si="0"/>
        <v>OK</v>
      </c>
      <c r="B22" s="113">
        <v>16</v>
      </c>
      <c r="C22" s="114" t="s">
        <v>968</v>
      </c>
      <c r="D22" s="65"/>
      <c r="E22" s="66"/>
      <c r="F22" s="66">
        <v>1</v>
      </c>
      <c r="G22" s="66"/>
      <c r="H22" s="66"/>
      <c r="I22" s="57">
        <v>1</v>
      </c>
      <c r="J22" s="68">
        <f t="shared" si="1"/>
        <v>3</v>
      </c>
      <c r="K22" s="69">
        <f t="shared" si="2"/>
        <v>3</v>
      </c>
      <c r="L22" s="69">
        <f t="shared" si="3"/>
        <v>4</v>
      </c>
      <c r="M22" s="113" t="s">
        <v>770</v>
      </c>
      <c r="N22" s="58" t="str">
        <f t="shared" si="4"/>
        <v>ДА</v>
      </c>
      <c r="O22" s="117" t="s">
        <v>167</v>
      </c>
      <c r="P22" s="117" t="s">
        <v>169</v>
      </c>
      <c r="Q22" s="113" t="s">
        <v>170</v>
      </c>
      <c r="R22" s="113" t="s">
        <v>168</v>
      </c>
      <c r="S22" s="113"/>
      <c r="T22" s="113"/>
      <c r="U22" s="113" t="s">
        <v>137</v>
      </c>
      <c r="V22" s="113" t="s">
        <v>138</v>
      </c>
      <c r="W22" s="113" t="s">
        <v>192</v>
      </c>
      <c r="X22" s="113"/>
      <c r="Y22" s="113"/>
      <c r="Z22" s="118"/>
    </row>
    <row r="23" spans="1:26" ht="48.75" customHeight="1" x14ac:dyDescent="0.2">
      <c r="A23" s="112" t="str">
        <f t="shared" si="0"/>
        <v>OK</v>
      </c>
      <c r="B23" s="113">
        <v>17</v>
      </c>
      <c r="C23" s="114" t="s">
        <v>969</v>
      </c>
      <c r="D23" s="65"/>
      <c r="E23" s="66">
        <v>1</v>
      </c>
      <c r="F23" s="66"/>
      <c r="G23" s="66"/>
      <c r="H23" s="66"/>
      <c r="I23" s="57">
        <v>1</v>
      </c>
      <c r="J23" s="68">
        <f t="shared" si="1"/>
        <v>4</v>
      </c>
      <c r="K23" s="69">
        <f t="shared" si="2"/>
        <v>4</v>
      </c>
      <c r="L23" s="69">
        <f t="shared" si="3"/>
        <v>4</v>
      </c>
      <c r="M23" s="113" t="s">
        <v>770</v>
      </c>
      <c r="N23" s="58" t="str">
        <f t="shared" si="4"/>
        <v>НЕТ</v>
      </c>
      <c r="O23" s="117" t="s">
        <v>8</v>
      </c>
      <c r="P23" s="117" t="s">
        <v>68</v>
      </c>
      <c r="Q23" s="117" t="s">
        <v>10</v>
      </c>
      <c r="R23" s="117" t="s">
        <v>170</v>
      </c>
      <c r="S23" s="117" t="s">
        <v>23</v>
      </c>
      <c r="T23" s="117"/>
      <c r="U23" s="113" t="s">
        <v>185</v>
      </c>
      <c r="V23" s="113" t="s">
        <v>146</v>
      </c>
      <c r="W23" s="113"/>
      <c r="X23" s="113"/>
      <c r="Y23" s="113"/>
      <c r="Z23" s="118"/>
    </row>
    <row r="24" spans="1:26" ht="35.25" customHeight="1" x14ac:dyDescent="0.2">
      <c r="A24" s="112" t="str">
        <f t="shared" si="0"/>
        <v>OK</v>
      </c>
      <c r="B24" s="113">
        <v>18</v>
      </c>
      <c r="C24" s="114" t="s">
        <v>970</v>
      </c>
      <c r="D24" s="65"/>
      <c r="E24" s="66"/>
      <c r="F24" s="66"/>
      <c r="G24" s="66">
        <v>1</v>
      </c>
      <c r="H24" s="66"/>
      <c r="I24" s="57">
        <v>1</v>
      </c>
      <c r="J24" s="68">
        <f t="shared" si="1"/>
        <v>2</v>
      </c>
      <c r="K24" s="69">
        <f t="shared" si="2"/>
        <v>2</v>
      </c>
      <c r="L24" s="69">
        <f t="shared" si="3"/>
        <v>4</v>
      </c>
      <c r="M24" s="113" t="s">
        <v>770</v>
      </c>
      <c r="N24" s="58" t="str">
        <f t="shared" si="4"/>
        <v>ДА</v>
      </c>
      <c r="O24" s="117" t="s">
        <v>40</v>
      </c>
      <c r="P24" s="117" t="s">
        <v>127</v>
      </c>
      <c r="Q24" s="117"/>
      <c r="R24" s="117"/>
      <c r="S24" s="117"/>
      <c r="T24" s="117"/>
      <c r="U24" s="113" t="s">
        <v>134</v>
      </c>
      <c r="V24" s="113"/>
      <c r="W24" s="113"/>
      <c r="X24" s="113"/>
      <c r="Y24" s="113"/>
      <c r="Z24" s="118"/>
    </row>
    <row r="25" spans="1:26" ht="56.1" customHeight="1" x14ac:dyDescent="0.2">
      <c r="A25" s="112" t="str">
        <f t="shared" si="0"/>
        <v>OK</v>
      </c>
      <c r="B25" s="113">
        <v>19</v>
      </c>
      <c r="C25" s="114" t="s">
        <v>971</v>
      </c>
      <c r="D25" s="65"/>
      <c r="E25" s="66">
        <v>1</v>
      </c>
      <c r="F25" s="66"/>
      <c r="G25" s="66"/>
      <c r="H25" s="66"/>
      <c r="I25" s="57">
        <v>1</v>
      </c>
      <c r="J25" s="68">
        <f t="shared" si="1"/>
        <v>4</v>
      </c>
      <c r="K25" s="69">
        <f t="shared" si="2"/>
        <v>4</v>
      </c>
      <c r="L25" s="69">
        <f t="shared" si="3"/>
        <v>4</v>
      </c>
      <c r="M25" s="113" t="s">
        <v>770</v>
      </c>
      <c r="N25" s="58" t="str">
        <f t="shared" si="4"/>
        <v>НЕТ</v>
      </c>
      <c r="O25" s="117" t="s">
        <v>50</v>
      </c>
      <c r="P25" s="117" t="s">
        <v>36</v>
      </c>
      <c r="Q25" s="117" t="s">
        <v>49</v>
      </c>
      <c r="R25" s="117" t="s">
        <v>39</v>
      </c>
      <c r="S25" s="117" t="s">
        <v>191</v>
      </c>
      <c r="T25" s="117" t="s">
        <v>186</v>
      </c>
      <c r="U25" s="113" t="s">
        <v>135</v>
      </c>
      <c r="V25" s="113"/>
      <c r="W25" s="113"/>
      <c r="X25" s="113"/>
      <c r="Y25" s="113"/>
      <c r="Z25" s="118"/>
    </row>
    <row r="26" spans="1:26" ht="33" customHeight="1" x14ac:dyDescent="0.2">
      <c r="A26" s="112" t="str">
        <f t="shared" si="0"/>
        <v>OK</v>
      </c>
      <c r="B26" s="113">
        <v>20</v>
      </c>
      <c r="C26" s="114" t="s">
        <v>907</v>
      </c>
      <c r="D26" s="65"/>
      <c r="E26" s="66">
        <v>1</v>
      </c>
      <c r="F26" s="66"/>
      <c r="G26" s="66"/>
      <c r="H26" s="66"/>
      <c r="I26" s="57">
        <v>1</v>
      </c>
      <c r="J26" s="68">
        <f t="shared" si="1"/>
        <v>4</v>
      </c>
      <c r="K26" s="69">
        <f t="shared" si="2"/>
        <v>4</v>
      </c>
      <c r="L26" s="69">
        <f t="shared" si="3"/>
        <v>4</v>
      </c>
      <c r="M26" s="113" t="s">
        <v>770</v>
      </c>
      <c r="N26" s="58" t="str">
        <f t="shared" si="4"/>
        <v>НЕТ</v>
      </c>
      <c r="O26" s="117" t="s">
        <v>50</v>
      </c>
      <c r="P26" s="117" t="s">
        <v>36</v>
      </c>
      <c r="Q26" s="117" t="s">
        <v>49</v>
      </c>
      <c r="R26" s="117" t="s">
        <v>39</v>
      </c>
      <c r="S26" s="117" t="s">
        <v>191</v>
      </c>
      <c r="T26" s="117" t="s">
        <v>186</v>
      </c>
      <c r="U26" s="113" t="s">
        <v>135</v>
      </c>
      <c r="V26" s="113"/>
      <c r="W26" s="113"/>
      <c r="X26" s="113"/>
      <c r="Y26" s="113"/>
      <c r="Z26" s="118"/>
    </row>
    <row r="27" spans="1:26" ht="39" customHeight="1" x14ac:dyDescent="0.2">
      <c r="A27" s="112" t="str">
        <f t="shared" si="0"/>
        <v>OK</v>
      </c>
      <c r="B27" s="113">
        <v>21</v>
      </c>
      <c r="C27" s="53" t="s">
        <v>995</v>
      </c>
      <c r="D27" s="65"/>
      <c r="E27" s="66"/>
      <c r="F27" s="66">
        <v>1</v>
      </c>
      <c r="G27" s="66"/>
      <c r="H27" s="66"/>
      <c r="I27" s="57">
        <v>1</v>
      </c>
      <c r="J27" s="68">
        <f t="shared" si="1"/>
        <v>3</v>
      </c>
      <c r="K27" s="69">
        <f t="shared" si="2"/>
        <v>3</v>
      </c>
      <c r="L27" s="69">
        <f t="shared" si="3"/>
        <v>4</v>
      </c>
      <c r="M27" s="113" t="s">
        <v>770</v>
      </c>
      <c r="N27" s="58" t="str">
        <f t="shared" si="4"/>
        <v>ДА</v>
      </c>
      <c r="O27" s="117" t="s">
        <v>50</v>
      </c>
      <c r="P27" s="117" t="s">
        <v>36</v>
      </c>
      <c r="Q27" s="117" t="s">
        <v>49</v>
      </c>
      <c r="R27" s="117" t="s">
        <v>39</v>
      </c>
      <c r="S27" s="117" t="s">
        <v>186</v>
      </c>
      <c r="T27" s="117"/>
      <c r="U27" s="113" t="s">
        <v>135</v>
      </c>
      <c r="V27" s="113"/>
      <c r="W27" s="113"/>
      <c r="X27" s="113"/>
      <c r="Y27" s="113"/>
      <c r="Z27" s="118"/>
    </row>
    <row r="28" spans="1:26" ht="48.75" customHeight="1" x14ac:dyDescent="0.2">
      <c r="A28" s="112" t="str">
        <f t="shared" si="0"/>
        <v>OK</v>
      </c>
      <c r="B28" s="113">
        <v>22</v>
      </c>
      <c r="C28" s="114" t="s">
        <v>972</v>
      </c>
      <c r="D28" s="65"/>
      <c r="E28" s="66">
        <v>1</v>
      </c>
      <c r="F28" s="66"/>
      <c r="G28" s="66"/>
      <c r="H28" s="66"/>
      <c r="I28" s="57">
        <v>1</v>
      </c>
      <c r="J28" s="68">
        <f t="shared" si="1"/>
        <v>4</v>
      </c>
      <c r="K28" s="69">
        <f t="shared" si="2"/>
        <v>4</v>
      </c>
      <c r="L28" s="69">
        <f t="shared" si="3"/>
        <v>4</v>
      </c>
      <c r="M28" s="113" t="s">
        <v>770</v>
      </c>
      <c r="N28" s="58" t="str">
        <f t="shared" si="4"/>
        <v>НЕТ</v>
      </c>
      <c r="O28" s="117" t="s">
        <v>40</v>
      </c>
      <c r="P28" s="117" t="s">
        <v>23</v>
      </c>
      <c r="Q28" s="117" t="s">
        <v>127</v>
      </c>
      <c r="R28" s="117" t="s">
        <v>39</v>
      </c>
      <c r="S28" s="117"/>
      <c r="T28" s="117"/>
      <c r="U28" s="113" t="s">
        <v>146</v>
      </c>
      <c r="V28" s="113" t="s">
        <v>135</v>
      </c>
      <c r="W28" s="113"/>
      <c r="X28" s="113"/>
      <c r="Y28" s="113"/>
      <c r="Z28" s="118"/>
    </row>
    <row r="29" spans="1:26" ht="48.75" customHeight="1" x14ac:dyDescent="0.2">
      <c r="A29" s="112" t="str">
        <f t="shared" si="0"/>
        <v>OK</v>
      </c>
      <c r="B29" s="113">
        <v>23</v>
      </c>
      <c r="C29" s="114" t="s">
        <v>908</v>
      </c>
      <c r="D29" s="65"/>
      <c r="E29" s="66">
        <v>1</v>
      </c>
      <c r="F29" s="66"/>
      <c r="G29" s="66"/>
      <c r="H29" s="66"/>
      <c r="I29" s="57">
        <v>2</v>
      </c>
      <c r="J29" s="68">
        <f t="shared" si="1"/>
        <v>4</v>
      </c>
      <c r="K29" s="69">
        <f t="shared" si="2"/>
        <v>8</v>
      </c>
      <c r="L29" s="69">
        <f t="shared" si="3"/>
        <v>8</v>
      </c>
      <c r="M29" s="113" t="s">
        <v>770</v>
      </c>
      <c r="N29" s="58" t="str">
        <f t="shared" si="4"/>
        <v>НЕТ</v>
      </c>
      <c r="O29" s="117" t="s">
        <v>40</v>
      </c>
      <c r="P29" s="117" t="s">
        <v>23</v>
      </c>
      <c r="Q29" s="117" t="s">
        <v>127</v>
      </c>
      <c r="R29" s="117" t="s">
        <v>39</v>
      </c>
      <c r="S29" s="117" t="s">
        <v>193</v>
      </c>
      <c r="T29" s="117" t="s">
        <v>25</v>
      </c>
      <c r="U29" s="113" t="s">
        <v>146</v>
      </c>
      <c r="V29" s="113" t="s">
        <v>135</v>
      </c>
      <c r="W29" s="113"/>
      <c r="X29" s="113"/>
      <c r="Y29" s="113"/>
      <c r="Z29" s="118"/>
    </row>
    <row r="30" spans="1:26" ht="48.75" customHeight="1" x14ac:dyDescent="0.2">
      <c r="A30" s="112" t="str">
        <f t="shared" si="0"/>
        <v>OK</v>
      </c>
      <c r="B30" s="113">
        <v>24</v>
      </c>
      <c r="C30" s="114" t="s">
        <v>973</v>
      </c>
      <c r="D30" s="65"/>
      <c r="E30" s="66">
        <v>1</v>
      </c>
      <c r="F30" s="66"/>
      <c r="G30" s="66"/>
      <c r="H30" s="66"/>
      <c r="I30" s="57">
        <v>1</v>
      </c>
      <c r="J30" s="68">
        <f t="shared" si="1"/>
        <v>4</v>
      </c>
      <c r="K30" s="69">
        <f t="shared" si="2"/>
        <v>4</v>
      </c>
      <c r="L30" s="69">
        <f t="shared" si="3"/>
        <v>4</v>
      </c>
      <c r="M30" s="113" t="s">
        <v>770</v>
      </c>
      <c r="N30" s="58" t="str">
        <f t="shared" si="4"/>
        <v>НЕТ</v>
      </c>
      <c r="O30" s="117" t="s">
        <v>42</v>
      </c>
      <c r="P30" s="113" t="s">
        <v>39</v>
      </c>
      <c r="Q30" s="113" t="s">
        <v>127</v>
      </c>
      <c r="R30" s="113" t="s">
        <v>191</v>
      </c>
      <c r="S30" s="113"/>
      <c r="T30" s="113"/>
      <c r="U30" s="113" t="s">
        <v>131</v>
      </c>
      <c r="V30" s="113">
        <v>13</v>
      </c>
      <c r="W30" s="113"/>
      <c r="X30" s="113"/>
      <c r="Y30" s="113"/>
      <c r="Z30" s="118"/>
    </row>
    <row r="31" spans="1:26" ht="56.1" customHeight="1" x14ac:dyDescent="0.2">
      <c r="A31" s="112" t="str">
        <f t="shared" si="0"/>
        <v>OK</v>
      </c>
      <c r="B31" s="113">
        <v>25</v>
      </c>
      <c r="C31" s="114" t="s">
        <v>974</v>
      </c>
      <c r="D31" s="65"/>
      <c r="E31" s="66">
        <v>1</v>
      </c>
      <c r="F31" s="66"/>
      <c r="G31" s="66"/>
      <c r="H31" s="66"/>
      <c r="I31" s="57">
        <v>1</v>
      </c>
      <c r="J31" s="68">
        <f t="shared" si="1"/>
        <v>4</v>
      </c>
      <c r="K31" s="69">
        <f t="shared" si="2"/>
        <v>4</v>
      </c>
      <c r="L31" s="69">
        <f t="shared" si="3"/>
        <v>4</v>
      </c>
      <c r="M31" s="113" t="s">
        <v>770</v>
      </c>
      <c r="N31" s="58" t="str">
        <f t="shared" si="4"/>
        <v>НЕТ</v>
      </c>
      <c r="O31" s="117" t="s">
        <v>8</v>
      </c>
      <c r="P31" s="117" t="s">
        <v>67</v>
      </c>
      <c r="Q31" s="113" t="s">
        <v>42</v>
      </c>
      <c r="R31" s="113" t="s">
        <v>191</v>
      </c>
      <c r="S31" s="113" t="s">
        <v>194</v>
      </c>
      <c r="T31" s="113"/>
      <c r="U31" s="113">
        <v>14</v>
      </c>
      <c r="V31" s="113" t="s">
        <v>195</v>
      </c>
      <c r="W31" s="113" t="s">
        <v>165</v>
      </c>
      <c r="X31" s="113"/>
      <c r="Y31" s="113"/>
      <c r="Z31" s="118"/>
    </row>
    <row r="32" spans="1:26" ht="48.75" customHeight="1" x14ac:dyDescent="0.2">
      <c r="A32" s="112" t="str">
        <f t="shared" si="0"/>
        <v>OK</v>
      </c>
      <c r="B32" s="113">
        <v>26</v>
      </c>
      <c r="C32" s="114" t="s">
        <v>909</v>
      </c>
      <c r="D32" s="65"/>
      <c r="E32" s="66"/>
      <c r="F32" s="66"/>
      <c r="G32" s="66">
        <v>1</v>
      </c>
      <c r="H32" s="66"/>
      <c r="I32" s="57">
        <v>1</v>
      </c>
      <c r="J32" s="68">
        <f t="shared" si="1"/>
        <v>2</v>
      </c>
      <c r="K32" s="69">
        <f t="shared" si="2"/>
        <v>2</v>
      </c>
      <c r="L32" s="69">
        <f t="shared" si="3"/>
        <v>4</v>
      </c>
      <c r="M32" s="113" t="s">
        <v>770</v>
      </c>
      <c r="N32" s="58" t="str">
        <f t="shared" si="4"/>
        <v>ДА</v>
      </c>
      <c r="O32" s="117" t="s">
        <v>12</v>
      </c>
      <c r="P32" s="113" t="s">
        <v>49</v>
      </c>
      <c r="Q32" s="113" t="s">
        <v>66</v>
      </c>
      <c r="R32" s="113" t="s">
        <v>70</v>
      </c>
      <c r="S32" s="113" t="s">
        <v>82</v>
      </c>
      <c r="T32" s="113"/>
      <c r="U32" s="113">
        <v>52</v>
      </c>
      <c r="V32" s="113" t="s">
        <v>196</v>
      </c>
      <c r="W32" s="113" t="s">
        <v>190</v>
      </c>
      <c r="X32" s="113"/>
      <c r="Y32" s="113"/>
      <c r="Z32" s="118"/>
    </row>
    <row r="33" spans="1:26" ht="30" customHeight="1" x14ac:dyDescent="0.2">
      <c r="A33" s="284" t="s">
        <v>830</v>
      </c>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6"/>
    </row>
    <row r="34" spans="1:26" ht="48.75" customHeight="1" x14ac:dyDescent="0.2">
      <c r="A34" s="112" t="str">
        <f t="shared" ref="A34:A54" si="5">IF(COUNT(D34:H34)&gt;1,"ОШИБКА",IF(COUNT(D34:H34)=0,"ОШИБКА","OK"))</f>
        <v>OK</v>
      </c>
      <c r="B34" s="113">
        <v>27</v>
      </c>
      <c r="C34" s="114" t="s">
        <v>910</v>
      </c>
      <c r="D34" s="65"/>
      <c r="E34" s="66">
        <v>1</v>
      </c>
      <c r="F34" s="66"/>
      <c r="G34" s="66"/>
      <c r="H34" s="66"/>
      <c r="I34" s="57">
        <v>1</v>
      </c>
      <c r="J34" s="68">
        <f t="shared" ref="J34:J54" si="6">IF(A34="ОШИБКА","ОШИБКА",E34*4+F34*3+G34*2+H34*1+D34*0)</f>
        <v>4</v>
      </c>
      <c r="K34" s="69">
        <f t="shared" ref="K34:K54" si="7">IF(A34="ОШИБКА","ОШИБКА",J34*I34)</f>
        <v>4</v>
      </c>
      <c r="L34" s="69">
        <f t="shared" ref="L34:L54" si="8">IF(A34="ОШИБКА","ОШИБКА",IF(D34=1,0,4*I34))</f>
        <v>4</v>
      </c>
      <c r="M34" s="113" t="s">
        <v>772</v>
      </c>
      <c r="N34" s="58" t="str">
        <f t="shared" ref="N34:N54" si="9">IF(OR(J34=4, J34=0),"НЕТ",IF(A34="ОШИБКА","ОШИБКА","ДА"))</f>
        <v>НЕТ</v>
      </c>
      <c r="O34" s="117" t="s">
        <v>1</v>
      </c>
      <c r="P34" s="117" t="s">
        <v>2</v>
      </c>
      <c r="Q34" s="113"/>
      <c r="R34" s="113"/>
      <c r="S34" s="113"/>
      <c r="T34" s="113"/>
      <c r="U34" s="113" t="s">
        <v>185</v>
      </c>
      <c r="V34" s="113" t="s">
        <v>137</v>
      </c>
      <c r="W34" s="113"/>
      <c r="X34" s="113"/>
      <c r="Y34" s="113"/>
      <c r="Z34" s="118"/>
    </row>
    <row r="35" spans="1:26" ht="48.75" customHeight="1" x14ac:dyDescent="0.2">
      <c r="A35" s="112" t="str">
        <f t="shared" si="5"/>
        <v>OK</v>
      </c>
      <c r="B35" s="113">
        <v>28</v>
      </c>
      <c r="C35" s="53" t="s">
        <v>996</v>
      </c>
      <c r="D35" s="65"/>
      <c r="E35" s="66"/>
      <c r="F35" s="66"/>
      <c r="G35" s="66"/>
      <c r="H35" s="66">
        <v>1</v>
      </c>
      <c r="I35" s="57">
        <v>2</v>
      </c>
      <c r="J35" s="68">
        <f t="shared" si="6"/>
        <v>1</v>
      </c>
      <c r="K35" s="69">
        <f t="shared" si="7"/>
        <v>2</v>
      </c>
      <c r="L35" s="69">
        <f t="shared" si="8"/>
        <v>8</v>
      </c>
      <c r="M35" s="113" t="s">
        <v>772</v>
      </c>
      <c r="N35" s="58" t="str">
        <f t="shared" si="9"/>
        <v>ДА</v>
      </c>
      <c r="O35" s="117" t="s">
        <v>5</v>
      </c>
      <c r="P35" s="113" t="s">
        <v>197</v>
      </c>
      <c r="Q35" s="113"/>
      <c r="R35" s="113"/>
      <c r="S35" s="113"/>
      <c r="T35" s="113"/>
      <c r="U35" s="113" t="s">
        <v>134</v>
      </c>
      <c r="V35" s="113"/>
      <c r="W35" s="113"/>
      <c r="X35" s="113"/>
      <c r="Y35" s="113"/>
      <c r="Z35" s="118"/>
    </row>
    <row r="36" spans="1:26" ht="48.75" customHeight="1" x14ac:dyDescent="0.2">
      <c r="A36" s="112" t="str">
        <f t="shared" si="5"/>
        <v>OK</v>
      </c>
      <c r="B36" s="113">
        <v>29</v>
      </c>
      <c r="C36" s="53" t="s">
        <v>911</v>
      </c>
      <c r="D36" s="65"/>
      <c r="E36" s="66">
        <v>1</v>
      </c>
      <c r="F36" s="66"/>
      <c r="G36" s="66"/>
      <c r="H36" s="66"/>
      <c r="I36" s="57">
        <v>2</v>
      </c>
      <c r="J36" s="68">
        <f t="shared" si="6"/>
        <v>4</v>
      </c>
      <c r="K36" s="69">
        <f t="shared" si="7"/>
        <v>8</v>
      </c>
      <c r="L36" s="69">
        <f t="shared" si="8"/>
        <v>8</v>
      </c>
      <c r="M36" s="113" t="s">
        <v>772</v>
      </c>
      <c r="N36" s="58" t="str">
        <f t="shared" si="9"/>
        <v>НЕТ</v>
      </c>
      <c r="O36" s="117" t="s">
        <v>3</v>
      </c>
      <c r="P36" s="113"/>
      <c r="Q36" s="113"/>
      <c r="R36" s="113"/>
      <c r="S36" s="113"/>
      <c r="T36" s="113"/>
      <c r="U36" s="113" t="s">
        <v>134</v>
      </c>
      <c r="V36" s="113" t="s">
        <v>137</v>
      </c>
      <c r="W36" s="113"/>
      <c r="X36" s="113"/>
      <c r="Y36" s="113"/>
      <c r="Z36" s="118"/>
    </row>
    <row r="37" spans="1:26" ht="56.1" customHeight="1" x14ac:dyDescent="0.2">
      <c r="A37" s="112" t="str">
        <f t="shared" si="5"/>
        <v>OK</v>
      </c>
      <c r="B37" s="113">
        <v>30</v>
      </c>
      <c r="C37" s="114" t="s">
        <v>975</v>
      </c>
      <c r="D37" s="65"/>
      <c r="E37" s="66"/>
      <c r="F37" s="66"/>
      <c r="G37" s="66"/>
      <c r="H37" s="66">
        <v>1</v>
      </c>
      <c r="I37" s="57">
        <v>1</v>
      </c>
      <c r="J37" s="68">
        <f t="shared" si="6"/>
        <v>1</v>
      </c>
      <c r="K37" s="69">
        <f t="shared" si="7"/>
        <v>1</v>
      </c>
      <c r="L37" s="69">
        <f t="shared" si="8"/>
        <v>4</v>
      </c>
      <c r="M37" s="113" t="s">
        <v>772</v>
      </c>
      <c r="N37" s="58" t="str">
        <f t="shared" si="9"/>
        <v>ДА</v>
      </c>
      <c r="O37" s="117" t="s">
        <v>6</v>
      </c>
      <c r="P37" s="113" t="s">
        <v>40</v>
      </c>
      <c r="Q37" s="113" t="s">
        <v>39</v>
      </c>
      <c r="R37" s="113" t="s">
        <v>109</v>
      </c>
      <c r="S37" s="113"/>
      <c r="T37" s="113"/>
      <c r="U37" s="113" t="s">
        <v>131</v>
      </c>
      <c r="V37" s="113" t="s">
        <v>134</v>
      </c>
      <c r="W37" s="113"/>
      <c r="X37" s="113"/>
      <c r="Y37" s="113"/>
      <c r="Z37" s="118"/>
    </row>
    <row r="38" spans="1:26" ht="56.1" customHeight="1" x14ac:dyDescent="0.2">
      <c r="A38" s="112" t="str">
        <f t="shared" si="5"/>
        <v>OK</v>
      </c>
      <c r="B38" s="113">
        <v>31</v>
      </c>
      <c r="C38" s="114" t="s">
        <v>1169</v>
      </c>
      <c r="D38" s="65"/>
      <c r="E38" s="66">
        <v>1</v>
      </c>
      <c r="F38" s="66"/>
      <c r="G38" s="66"/>
      <c r="H38" s="66"/>
      <c r="I38" s="57">
        <v>2</v>
      </c>
      <c r="J38" s="68">
        <f t="shared" si="6"/>
        <v>4</v>
      </c>
      <c r="K38" s="69">
        <f t="shared" si="7"/>
        <v>8</v>
      </c>
      <c r="L38" s="69">
        <f t="shared" si="8"/>
        <v>8</v>
      </c>
      <c r="M38" s="113" t="s">
        <v>772</v>
      </c>
      <c r="N38" s="58" t="str">
        <f t="shared" si="9"/>
        <v>НЕТ</v>
      </c>
      <c r="O38" s="113" t="s">
        <v>6</v>
      </c>
      <c r="P38" s="113" t="s">
        <v>40</v>
      </c>
      <c r="Q38" s="113" t="s">
        <v>39</v>
      </c>
      <c r="R38" s="113" t="s">
        <v>109</v>
      </c>
      <c r="S38" s="113"/>
      <c r="T38" s="113"/>
      <c r="U38" s="113" t="s">
        <v>131</v>
      </c>
      <c r="V38" s="113" t="s">
        <v>134</v>
      </c>
      <c r="W38" s="113"/>
      <c r="X38" s="113"/>
      <c r="Y38" s="113"/>
      <c r="Z38" s="118"/>
    </row>
    <row r="39" spans="1:26" ht="48.75" customHeight="1" x14ac:dyDescent="0.2">
      <c r="A39" s="112" t="str">
        <f t="shared" si="5"/>
        <v>OK</v>
      </c>
      <c r="B39" s="113">
        <v>32</v>
      </c>
      <c r="C39" s="114" t="s">
        <v>1170</v>
      </c>
      <c r="D39" s="65"/>
      <c r="E39" s="66"/>
      <c r="F39" s="66">
        <v>1</v>
      </c>
      <c r="G39" s="66"/>
      <c r="H39" s="66"/>
      <c r="I39" s="57">
        <v>2</v>
      </c>
      <c r="J39" s="68">
        <f t="shared" si="6"/>
        <v>3</v>
      </c>
      <c r="K39" s="69">
        <f t="shared" si="7"/>
        <v>6</v>
      </c>
      <c r="L39" s="69">
        <f t="shared" si="8"/>
        <v>8</v>
      </c>
      <c r="M39" s="113" t="s">
        <v>772</v>
      </c>
      <c r="N39" s="58" t="str">
        <f t="shared" si="9"/>
        <v>ДА</v>
      </c>
      <c r="O39" s="113" t="s">
        <v>40</v>
      </c>
      <c r="P39" s="113" t="s">
        <v>51</v>
      </c>
      <c r="Q39" s="113" t="s">
        <v>6</v>
      </c>
      <c r="R39" s="113" t="s">
        <v>109</v>
      </c>
      <c r="S39" s="113"/>
      <c r="T39" s="113"/>
      <c r="U39" s="113" t="s">
        <v>131</v>
      </c>
      <c r="V39" s="113" t="s">
        <v>134</v>
      </c>
      <c r="W39" s="113"/>
      <c r="X39" s="113"/>
      <c r="Y39" s="113"/>
      <c r="Z39" s="118"/>
    </row>
    <row r="40" spans="1:26" ht="48.75" customHeight="1" x14ac:dyDescent="0.2">
      <c r="A40" s="112" t="str">
        <f t="shared" si="5"/>
        <v>OK</v>
      </c>
      <c r="B40" s="113">
        <v>33</v>
      </c>
      <c r="C40" s="114" t="s">
        <v>912</v>
      </c>
      <c r="D40" s="65"/>
      <c r="E40" s="66"/>
      <c r="F40" s="66"/>
      <c r="G40" s="66"/>
      <c r="H40" s="66">
        <v>1</v>
      </c>
      <c r="I40" s="57">
        <v>1</v>
      </c>
      <c r="J40" s="68">
        <f t="shared" si="6"/>
        <v>1</v>
      </c>
      <c r="K40" s="69">
        <f t="shared" si="7"/>
        <v>1</v>
      </c>
      <c r="L40" s="69">
        <f t="shared" si="8"/>
        <v>4</v>
      </c>
      <c r="M40" s="113" t="s">
        <v>772</v>
      </c>
      <c r="N40" s="58" t="str">
        <f t="shared" si="9"/>
        <v>ДА</v>
      </c>
      <c r="O40" s="113" t="s">
        <v>6</v>
      </c>
      <c r="P40" s="113"/>
      <c r="Q40" s="113"/>
      <c r="R40" s="113"/>
      <c r="S40" s="113"/>
      <c r="T40" s="113"/>
      <c r="U40" s="113" t="s">
        <v>131</v>
      </c>
      <c r="V40" s="113" t="s">
        <v>134</v>
      </c>
      <c r="W40" s="113"/>
      <c r="X40" s="113"/>
      <c r="Y40" s="113"/>
      <c r="Z40" s="118"/>
    </row>
    <row r="41" spans="1:26" ht="48.75" customHeight="1" x14ac:dyDescent="0.2">
      <c r="A41" s="112" t="str">
        <f t="shared" si="5"/>
        <v>OK</v>
      </c>
      <c r="B41" s="113">
        <v>34</v>
      </c>
      <c r="C41" s="114" t="s">
        <v>913</v>
      </c>
      <c r="D41" s="65"/>
      <c r="E41" s="66"/>
      <c r="F41" s="66">
        <v>1</v>
      </c>
      <c r="G41" s="66"/>
      <c r="H41" s="66"/>
      <c r="I41" s="57">
        <v>1</v>
      </c>
      <c r="J41" s="68">
        <f t="shared" si="6"/>
        <v>3</v>
      </c>
      <c r="K41" s="69">
        <f t="shared" si="7"/>
        <v>3</v>
      </c>
      <c r="L41" s="69">
        <f t="shared" si="8"/>
        <v>4</v>
      </c>
      <c r="M41" s="113" t="s">
        <v>772</v>
      </c>
      <c r="N41" s="58" t="str">
        <f t="shared" si="9"/>
        <v>ДА</v>
      </c>
      <c r="O41" s="113" t="s">
        <v>40</v>
      </c>
      <c r="P41" s="113" t="s">
        <v>51</v>
      </c>
      <c r="Q41" s="113" t="s">
        <v>109</v>
      </c>
      <c r="R41" s="113"/>
      <c r="S41" s="113"/>
      <c r="T41" s="113"/>
      <c r="U41" s="113" t="s">
        <v>131</v>
      </c>
      <c r="V41" s="113" t="s">
        <v>134</v>
      </c>
      <c r="W41" s="113"/>
      <c r="X41" s="113"/>
      <c r="Y41" s="113"/>
      <c r="Z41" s="118"/>
    </row>
    <row r="42" spans="1:26" ht="48.75" customHeight="1" x14ac:dyDescent="0.2">
      <c r="A42" s="112" t="str">
        <f t="shared" si="5"/>
        <v>OK</v>
      </c>
      <c r="B42" s="113">
        <v>35</v>
      </c>
      <c r="C42" s="114" t="s">
        <v>914</v>
      </c>
      <c r="D42" s="65"/>
      <c r="E42" s="66"/>
      <c r="F42" s="66">
        <v>1</v>
      </c>
      <c r="G42" s="66"/>
      <c r="H42" s="66"/>
      <c r="I42" s="57">
        <v>1</v>
      </c>
      <c r="J42" s="68">
        <f t="shared" si="6"/>
        <v>3</v>
      </c>
      <c r="K42" s="69">
        <f t="shared" si="7"/>
        <v>3</v>
      </c>
      <c r="L42" s="69">
        <f t="shared" si="8"/>
        <v>4</v>
      </c>
      <c r="M42" s="113" t="s">
        <v>772</v>
      </c>
      <c r="N42" s="58" t="str">
        <f t="shared" si="9"/>
        <v>ДА</v>
      </c>
      <c r="O42" s="113" t="s">
        <v>39</v>
      </c>
      <c r="P42" s="113" t="s">
        <v>6</v>
      </c>
      <c r="Q42" s="113" t="s">
        <v>40</v>
      </c>
      <c r="R42" s="113"/>
      <c r="S42" s="113"/>
      <c r="T42" s="113"/>
      <c r="U42" s="113" t="s">
        <v>131</v>
      </c>
      <c r="V42" s="113" t="s">
        <v>134</v>
      </c>
      <c r="W42" s="113" t="s">
        <v>135</v>
      </c>
      <c r="X42" s="113"/>
      <c r="Y42" s="113"/>
      <c r="Z42" s="118"/>
    </row>
    <row r="43" spans="1:26" ht="48.75" customHeight="1" x14ac:dyDescent="0.2">
      <c r="A43" s="112" t="str">
        <f t="shared" si="5"/>
        <v>OK</v>
      </c>
      <c r="B43" s="113">
        <v>36</v>
      </c>
      <c r="C43" s="114" t="s">
        <v>915</v>
      </c>
      <c r="D43" s="65"/>
      <c r="E43" s="66">
        <v>1</v>
      </c>
      <c r="F43" s="66"/>
      <c r="G43" s="66"/>
      <c r="H43" s="66"/>
      <c r="I43" s="57">
        <v>1</v>
      </c>
      <c r="J43" s="68">
        <f t="shared" si="6"/>
        <v>4</v>
      </c>
      <c r="K43" s="69">
        <f t="shared" si="7"/>
        <v>4</v>
      </c>
      <c r="L43" s="69">
        <f t="shared" si="8"/>
        <v>4</v>
      </c>
      <c r="M43" s="113" t="s">
        <v>772</v>
      </c>
      <c r="N43" s="58" t="str">
        <f t="shared" si="9"/>
        <v>НЕТ</v>
      </c>
      <c r="O43" s="113" t="s">
        <v>39</v>
      </c>
      <c r="P43" s="113" t="s">
        <v>40</v>
      </c>
      <c r="Q43" s="113" t="s">
        <v>109</v>
      </c>
      <c r="R43" s="113"/>
      <c r="S43" s="113"/>
      <c r="T43" s="113"/>
      <c r="U43" s="113" t="s">
        <v>134</v>
      </c>
      <c r="V43" s="113"/>
      <c r="W43" s="113"/>
      <c r="X43" s="113"/>
      <c r="Y43" s="113"/>
      <c r="Z43" s="118"/>
    </row>
    <row r="44" spans="1:26" ht="48.75" customHeight="1" x14ac:dyDescent="0.2">
      <c r="A44" s="112" t="str">
        <f t="shared" si="5"/>
        <v>OK</v>
      </c>
      <c r="B44" s="113">
        <v>37</v>
      </c>
      <c r="C44" s="53" t="s">
        <v>997</v>
      </c>
      <c r="D44" s="65"/>
      <c r="E44" s="66">
        <v>1</v>
      </c>
      <c r="F44" s="66"/>
      <c r="G44" s="66"/>
      <c r="H44" s="66"/>
      <c r="I44" s="57">
        <v>1</v>
      </c>
      <c r="J44" s="68">
        <f t="shared" si="6"/>
        <v>4</v>
      </c>
      <c r="K44" s="69">
        <f t="shared" si="7"/>
        <v>4</v>
      </c>
      <c r="L44" s="69">
        <f t="shared" si="8"/>
        <v>4</v>
      </c>
      <c r="M44" s="113" t="s">
        <v>772</v>
      </c>
      <c r="N44" s="58" t="str">
        <f t="shared" si="9"/>
        <v>НЕТ</v>
      </c>
      <c r="O44" s="113" t="s">
        <v>39</v>
      </c>
      <c r="P44" s="113" t="s">
        <v>184</v>
      </c>
      <c r="Q44" s="113"/>
      <c r="R44" s="113"/>
      <c r="S44" s="113"/>
      <c r="T44" s="113"/>
      <c r="U44" s="113" t="s">
        <v>131</v>
      </c>
      <c r="V44" s="113"/>
      <c r="W44" s="113"/>
      <c r="X44" s="113"/>
      <c r="Y44" s="113"/>
      <c r="Z44" s="118"/>
    </row>
    <row r="45" spans="1:26" ht="48.75" customHeight="1" x14ac:dyDescent="0.2">
      <c r="A45" s="112" t="str">
        <f t="shared" si="5"/>
        <v>OK</v>
      </c>
      <c r="B45" s="113">
        <v>38</v>
      </c>
      <c r="C45" s="114" t="s">
        <v>916</v>
      </c>
      <c r="D45" s="65"/>
      <c r="E45" s="66">
        <v>1</v>
      </c>
      <c r="F45" s="66"/>
      <c r="G45" s="66"/>
      <c r="H45" s="66"/>
      <c r="I45" s="57">
        <v>1</v>
      </c>
      <c r="J45" s="68">
        <f t="shared" si="6"/>
        <v>4</v>
      </c>
      <c r="K45" s="69">
        <f t="shared" si="7"/>
        <v>4</v>
      </c>
      <c r="L45" s="69">
        <f t="shared" si="8"/>
        <v>4</v>
      </c>
      <c r="M45" s="113" t="s">
        <v>772</v>
      </c>
      <c r="N45" s="58" t="str">
        <f t="shared" si="9"/>
        <v>НЕТ</v>
      </c>
      <c r="O45" s="113" t="s">
        <v>42</v>
      </c>
      <c r="P45" s="113" t="s">
        <v>39</v>
      </c>
      <c r="Q45" s="113"/>
      <c r="R45" s="113"/>
      <c r="S45" s="113"/>
      <c r="T45" s="113"/>
      <c r="U45" s="113" t="s">
        <v>131</v>
      </c>
      <c r="V45" s="113"/>
      <c r="W45" s="113"/>
      <c r="X45" s="113"/>
      <c r="Y45" s="113"/>
      <c r="Z45" s="118"/>
    </row>
    <row r="46" spans="1:26" ht="48.75" customHeight="1" x14ac:dyDescent="0.2">
      <c r="A46" s="112" t="str">
        <f t="shared" si="5"/>
        <v>OK</v>
      </c>
      <c r="B46" s="113">
        <v>39</v>
      </c>
      <c r="C46" s="114" t="s">
        <v>917</v>
      </c>
      <c r="D46" s="65"/>
      <c r="E46" s="66">
        <v>1</v>
      </c>
      <c r="F46" s="66"/>
      <c r="G46" s="66"/>
      <c r="H46" s="66"/>
      <c r="I46" s="57">
        <v>1</v>
      </c>
      <c r="J46" s="68">
        <f t="shared" si="6"/>
        <v>4</v>
      </c>
      <c r="K46" s="69">
        <f t="shared" si="7"/>
        <v>4</v>
      </c>
      <c r="L46" s="69">
        <f t="shared" si="8"/>
        <v>4</v>
      </c>
      <c r="M46" s="113" t="s">
        <v>772</v>
      </c>
      <c r="N46" s="58" t="str">
        <f t="shared" si="9"/>
        <v>НЕТ</v>
      </c>
      <c r="O46" s="113" t="s">
        <v>42</v>
      </c>
      <c r="P46" s="113" t="s">
        <v>39</v>
      </c>
      <c r="Q46" s="113"/>
      <c r="R46" s="113"/>
      <c r="S46" s="113"/>
      <c r="T46" s="113"/>
      <c r="U46" s="113" t="s">
        <v>131</v>
      </c>
      <c r="V46" s="113"/>
      <c r="W46" s="113"/>
      <c r="X46" s="113"/>
      <c r="Y46" s="113"/>
      <c r="Z46" s="118"/>
    </row>
    <row r="47" spans="1:26" ht="48.75" customHeight="1" x14ac:dyDescent="0.2">
      <c r="A47" s="112" t="str">
        <f t="shared" si="5"/>
        <v>OK</v>
      </c>
      <c r="B47" s="113">
        <v>40</v>
      </c>
      <c r="C47" s="114" t="s">
        <v>976</v>
      </c>
      <c r="D47" s="65"/>
      <c r="E47" s="66">
        <v>1</v>
      </c>
      <c r="F47" s="66"/>
      <c r="G47" s="66"/>
      <c r="H47" s="66"/>
      <c r="I47" s="57">
        <v>1</v>
      </c>
      <c r="J47" s="68">
        <f t="shared" si="6"/>
        <v>4</v>
      </c>
      <c r="K47" s="69">
        <f t="shared" si="7"/>
        <v>4</v>
      </c>
      <c r="L47" s="69">
        <f t="shared" si="8"/>
        <v>4</v>
      </c>
      <c r="M47" s="113" t="s">
        <v>772</v>
      </c>
      <c r="N47" s="58" t="str">
        <f t="shared" si="9"/>
        <v>НЕТ</v>
      </c>
      <c r="O47" s="113" t="s">
        <v>109</v>
      </c>
      <c r="P47" s="113"/>
      <c r="Q47" s="113"/>
      <c r="R47" s="113"/>
      <c r="S47" s="113"/>
      <c r="T47" s="113"/>
      <c r="U47" s="113" t="s">
        <v>131</v>
      </c>
      <c r="V47" s="113"/>
      <c r="W47" s="113"/>
      <c r="X47" s="113"/>
      <c r="Y47" s="113"/>
      <c r="Z47" s="118"/>
    </row>
    <row r="48" spans="1:26" ht="48.75" customHeight="1" x14ac:dyDescent="0.2">
      <c r="A48" s="112" t="str">
        <f t="shared" si="5"/>
        <v>OK</v>
      </c>
      <c r="B48" s="113">
        <v>41</v>
      </c>
      <c r="C48" s="53" t="s">
        <v>998</v>
      </c>
      <c r="D48" s="65"/>
      <c r="E48" s="66">
        <v>1</v>
      </c>
      <c r="F48" s="66"/>
      <c r="G48" s="66"/>
      <c r="H48" s="66"/>
      <c r="I48" s="57">
        <v>1</v>
      </c>
      <c r="J48" s="68">
        <f t="shared" si="6"/>
        <v>4</v>
      </c>
      <c r="K48" s="69">
        <f t="shared" si="7"/>
        <v>4</v>
      </c>
      <c r="L48" s="69">
        <f t="shared" si="8"/>
        <v>4</v>
      </c>
      <c r="M48" s="113" t="s">
        <v>772</v>
      </c>
      <c r="N48" s="58" t="str">
        <f t="shared" si="9"/>
        <v>НЕТ</v>
      </c>
      <c r="O48" s="113" t="s">
        <v>7</v>
      </c>
      <c r="P48" s="113" t="s">
        <v>68</v>
      </c>
      <c r="Q48" s="113" t="s">
        <v>38</v>
      </c>
      <c r="R48" s="113"/>
      <c r="S48" s="113"/>
      <c r="T48" s="113"/>
      <c r="U48" s="113" t="s">
        <v>198</v>
      </c>
      <c r="V48" s="113" t="s">
        <v>134</v>
      </c>
      <c r="W48" s="113" t="s">
        <v>135</v>
      </c>
      <c r="X48" s="113" t="s">
        <v>177</v>
      </c>
      <c r="Y48" s="113"/>
      <c r="Z48" s="118"/>
    </row>
    <row r="49" spans="1:26" ht="48.75" customHeight="1" x14ac:dyDescent="0.2">
      <c r="A49" s="112" t="str">
        <f t="shared" si="5"/>
        <v>OK</v>
      </c>
      <c r="B49" s="113">
        <v>42</v>
      </c>
      <c r="C49" s="114" t="s">
        <v>918</v>
      </c>
      <c r="D49" s="65"/>
      <c r="E49" s="66">
        <v>1</v>
      </c>
      <c r="F49" s="66"/>
      <c r="G49" s="66"/>
      <c r="H49" s="66"/>
      <c r="I49" s="57">
        <v>1</v>
      </c>
      <c r="J49" s="68">
        <f t="shared" si="6"/>
        <v>4</v>
      </c>
      <c r="K49" s="69">
        <f t="shared" si="7"/>
        <v>4</v>
      </c>
      <c r="L49" s="69">
        <f t="shared" si="8"/>
        <v>4</v>
      </c>
      <c r="M49" s="113" t="s">
        <v>772</v>
      </c>
      <c r="N49" s="58" t="str">
        <f t="shared" si="9"/>
        <v>НЕТ</v>
      </c>
      <c r="O49" s="113" t="s">
        <v>36</v>
      </c>
      <c r="P49" s="113" t="s">
        <v>38</v>
      </c>
      <c r="Q49" s="113" t="s">
        <v>40</v>
      </c>
      <c r="R49" s="113" t="s">
        <v>199</v>
      </c>
      <c r="S49" s="113"/>
      <c r="T49" s="113"/>
      <c r="U49" s="113" t="s">
        <v>134</v>
      </c>
      <c r="V49" s="113" t="s">
        <v>135</v>
      </c>
      <c r="W49" s="113">
        <v>19</v>
      </c>
      <c r="X49" s="113"/>
      <c r="Y49" s="113"/>
      <c r="Z49" s="118"/>
    </row>
    <row r="50" spans="1:26" ht="56.1" customHeight="1" x14ac:dyDescent="0.2">
      <c r="A50" s="112" t="str">
        <f t="shared" si="5"/>
        <v>OK</v>
      </c>
      <c r="B50" s="113">
        <v>43</v>
      </c>
      <c r="C50" s="53" t="s">
        <v>999</v>
      </c>
      <c r="D50" s="65"/>
      <c r="E50" s="66"/>
      <c r="F50" s="66"/>
      <c r="G50" s="66">
        <v>1</v>
      </c>
      <c r="H50" s="66"/>
      <c r="I50" s="57">
        <v>1</v>
      </c>
      <c r="J50" s="68">
        <f t="shared" si="6"/>
        <v>2</v>
      </c>
      <c r="K50" s="69">
        <f t="shared" si="7"/>
        <v>2</v>
      </c>
      <c r="L50" s="69">
        <f t="shared" si="8"/>
        <v>4</v>
      </c>
      <c r="M50" s="113" t="s">
        <v>772</v>
      </c>
      <c r="N50" s="58" t="str">
        <f t="shared" si="9"/>
        <v>ДА</v>
      </c>
      <c r="O50" s="113" t="s">
        <v>36</v>
      </c>
      <c r="P50" s="113" t="s">
        <v>50</v>
      </c>
      <c r="Q50" s="113" t="s">
        <v>169</v>
      </c>
      <c r="R50" s="113" t="s">
        <v>170</v>
      </c>
      <c r="S50" s="113"/>
      <c r="T50" s="113"/>
      <c r="U50" s="113" t="s">
        <v>200</v>
      </c>
      <c r="V50" s="113" t="s">
        <v>201</v>
      </c>
      <c r="W50" s="113"/>
      <c r="X50" s="113"/>
      <c r="Y50" s="113"/>
      <c r="Z50" s="118"/>
    </row>
    <row r="51" spans="1:26" ht="48.75" customHeight="1" x14ac:dyDescent="0.2">
      <c r="A51" s="112" t="str">
        <f t="shared" si="5"/>
        <v>OK</v>
      </c>
      <c r="B51" s="113">
        <v>44</v>
      </c>
      <c r="C51" s="53" t="s">
        <v>977</v>
      </c>
      <c r="D51" s="65"/>
      <c r="E51" s="66"/>
      <c r="F51" s="66"/>
      <c r="G51" s="66">
        <v>1</v>
      </c>
      <c r="H51" s="66"/>
      <c r="I51" s="57">
        <v>1</v>
      </c>
      <c r="J51" s="68">
        <f t="shared" si="6"/>
        <v>2</v>
      </c>
      <c r="K51" s="69">
        <f t="shared" si="7"/>
        <v>2</v>
      </c>
      <c r="L51" s="69">
        <f t="shared" si="8"/>
        <v>4</v>
      </c>
      <c r="M51" s="113" t="s">
        <v>772</v>
      </c>
      <c r="N51" s="58" t="str">
        <f t="shared" si="9"/>
        <v>ДА</v>
      </c>
      <c r="O51" s="113" t="s">
        <v>36</v>
      </c>
      <c r="P51" s="113" t="s">
        <v>39</v>
      </c>
      <c r="Q51" s="113" t="s">
        <v>10</v>
      </c>
      <c r="R51" s="113" t="s">
        <v>139</v>
      </c>
      <c r="S51" s="113"/>
      <c r="T51" s="113"/>
      <c r="U51" s="113">
        <v>2</v>
      </c>
      <c r="V51" s="113" t="s">
        <v>135</v>
      </c>
      <c r="W51" s="113"/>
      <c r="X51" s="113"/>
      <c r="Y51" s="113"/>
      <c r="Z51" s="118"/>
    </row>
    <row r="52" spans="1:26" ht="48.75" customHeight="1" x14ac:dyDescent="0.2">
      <c r="A52" s="112" t="str">
        <f t="shared" si="5"/>
        <v>OK</v>
      </c>
      <c r="B52" s="113">
        <v>45</v>
      </c>
      <c r="C52" s="114" t="s">
        <v>919</v>
      </c>
      <c r="D52" s="65"/>
      <c r="E52" s="66"/>
      <c r="F52" s="66">
        <v>1</v>
      </c>
      <c r="G52" s="66"/>
      <c r="H52" s="66"/>
      <c r="I52" s="57">
        <v>1</v>
      </c>
      <c r="J52" s="68">
        <f t="shared" si="6"/>
        <v>3</v>
      </c>
      <c r="K52" s="69">
        <f t="shared" si="7"/>
        <v>3</v>
      </c>
      <c r="L52" s="69">
        <f t="shared" si="8"/>
        <v>4</v>
      </c>
      <c r="M52" s="113" t="s">
        <v>772</v>
      </c>
      <c r="N52" s="58" t="str">
        <f t="shared" si="9"/>
        <v>ДА</v>
      </c>
      <c r="O52" s="113" t="s">
        <v>50</v>
      </c>
      <c r="P52" s="113" t="s">
        <v>66</v>
      </c>
      <c r="Q52" s="113" t="s">
        <v>139</v>
      </c>
      <c r="R52" s="113"/>
      <c r="S52" s="113"/>
      <c r="T52" s="113"/>
      <c r="U52" s="113">
        <v>2</v>
      </c>
      <c r="V52" s="113" t="s">
        <v>135</v>
      </c>
      <c r="W52" s="113">
        <v>46</v>
      </c>
      <c r="X52" s="113"/>
      <c r="Y52" s="113"/>
      <c r="Z52" s="118"/>
    </row>
    <row r="53" spans="1:26" ht="48.75" customHeight="1" x14ac:dyDescent="0.2">
      <c r="A53" s="112" t="str">
        <f t="shared" si="5"/>
        <v>OK</v>
      </c>
      <c r="B53" s="113">
        <v>46</v>
      </c>
      <c r="C53" s="114" t="s">
        <v>920</v>
      </c>
      <c r="D53" s="65"/>
      <c r="E53" s="66"/>
      <c r="F53" s="66">
        <v>1</v>
      </c>
      <c r="G53" s="66"/>
      <c r="H53" s="66"/>
      <c r="I53" s="57">
        <v>1</v>
      </c>
      <c r="J53" s="68">
        <f t="shared" si="6"/>
        <v>3</v>
      </c>
      <c r="K53" s="69">
        <f t="shared" si="7"/>
        <v>3</v>
      </c>
      <c r="L53" s="69">
        <f t="shared" si="8"/>
        <v>4</v>
      </c>
      <c r="M53" s="113" t="s">
        <v>772</v>
      </c>
      <c r="N53" s="58" t="str">
        <f t="shared" si="9"/>
        <v>ДА</v>
      </c>
      <c r="O53" s="113" t="s">
        <v>36</v>
      </c>
      <c r="P53" s="113" t="s">
        <v>66</v>
      </c>
      <c r="Q53" s="113" t="s">
        <v>139</v>
      </c>
      <c r="R53" s="113"/>
      <c r="S53" s="113"/>
      <c r="T53" s="113"/>
      <c r="U53" s="113">
        <v>2</v>
      </c>
      <c r="V53" s="113" t="s">
        <v>135</v>
      </c>
      <c r="W53" s="113">
        <v>46</v>
      </c>
      <c r="X53" s="113"/>
      <c r="Y53" s="113"/>
      <c r="Z53" s="118"/>
    </row>
    <row r="54" spans="1:26" s="2" customFormat="1" ht="48.75" customHeight="1" x14ac:dyDescent="0.2">
      <c r="A54" s="112" t="str">
        <f t="shared" si="5"/>
        <v>OK</v>
      </c>
      <c r="B54" s="113">
        <v>47</v>
      </c>
      <c r="C54" s="114" t="s">
        <v>921</v>
      </c>
      <c r="D54" s="65"/>
      <c r="E54" s="66">
        <v>1</v>
      </c>
      <c r="F54" s="66"/>
      <c r="G54" s="66"/>
      <c r="H54" s="66"/>
      <c r="I54" s="57">
        <v>1</v>
      </c>
      <c r="J54" s="68">
        <f t="shared" si="6"/>
        <v>4</v>
      </c>
      <c r="K54" s="69">
        <f t="shared" si="7"/>
        <v>4</v>
      </c>
      <c r="L54" s="69">
        <f t="shared" si="8"/>
        <v>4</v>
      </c>
      <c r="M54" s="113" t="s">
        <v>772</v>
      </c>
      <c r="N54" s="58" t="str">
        <f t="shared" si="9"/>
        <v>НЕТ</v>
      </c>
      <c r="O54" s="117" t="s">
        <v>36</v>
      </c>
      <c r="P54" s="117" t="s">
        <v>50</v>
      </c>
      <c r="Q54" s="113" t="s">
        <v>191</v>
      </c>
      <c r="R54" s="113" t="s">
        <v>170</v>
      </c>
      <c r="S54" s="113"/>
      <c r="T54" s="113"/>
      <c r="U54" s="113" t="s">
        <v>185</v>
      </c>
      <c r="V54" s="113" t="s">
        <v>202</v>
      </c>
      <c r="W54" s="113" t="s">
        <v>203</v>
      </c>
      <c r="X54" s="113"/>
      <c r="Y54" s="113"/>
      <c r="Z54" s="118"/>
    </row>
    <row r="55" spans="1:26" s="2" customFormat="1" ht="30" customHeight="1" x14ac:dyDescent="0.2">
      <c r="A55" s="284" t="s">
        <v>1166</v>
      </c>
      <c r="B55" s="285"/>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6"/>
    </row>
    <row r="56" spans="1:26" s="2" customFormat="1" ht="48.75" customHeight="1" x14ac:dyDescent="0.2">
      <c r="A56" s="112" t="str">
        <f t="shared" ref="A56:A61" si="10">IF(COUNT(D56:H56)&gt;1,"ОШИБКА",IF(COUNT(D56:H56)=0,"ОШИБКА","OK"))</f>
        <v>OK</v>
      </c>
      <c r="B56" s="113">
        <v>48</v>
      </c>
      <c r="C56" s="114" t="s">
        <v>922</v>
      </c>
      <c r="D56" s="65"/>
      <c r="E56" s="66"/>
      <c r="F56" s="66">
        <v>1</v>
      </c>
      <c r="G56" s="66"/>
      <c r="H56" s="66"/>
      <c r="I56" s="57">
        <v>1</v>
      </c>
      <c r="J56" s="68">
        <f t="shared" ref="J56:J61" si="11">IF(A56="ОШИБКА","ОШИБКА",E56*4+F56*3+G56*2+H56*1+D56*0)</f>
        <v>3</v>
      </c>
      <c r="K56" s="69">
        <f t="shared" ref="K56:K61" si="12">IF(A56="ОШИБКА","ОШИБКА",J56*I56)</f>
        <v>3</v>
      </c>
      <c r="L56" s="69">
        <f t="shared" ref="L56:L61" si="13">IF(A56="ОШИБКА","ОШИБКА",IF(D56=1,0,4*I56))</f>
        <v>4</v>
      </c>
      <c r="M56" s="113" t="s">
        <v>773</v>
      </c>
      <c r="N56" s="58" t="str">
        <f t="shared" ref="N56:N61" si="14">IF(OR(J56=4, J56=0),"НЕТ",IF(A56="ОШИБКА","ОШИБКА","ДА"))</f>
        <v>ДА</v>
      </c>
      <c r="O56" s="117" t="s">
        <v>25</v>
      </c>
      <c r="P56" s="117" t="s">
        <v>204</v>
      </c>
      <c r="Q56" s="113" t="s">
        <v>205</v>
      </c>
      <c r="R56" s="113" t="s">
        <v>206</v>
      </c>
      <c r="S56" s="113" t="s">
        <v>207</v>
      </c>
      <c r="T56" s="113" t="s">
        <v>180</v>
      </c>
      <c r="U56" s="113" t="s">
        <v>146</v>
      </c>
      <c r="V56" s="113" t="s">
        <v>208</v>
      </c>
      <c r="W56" s="113"/>
      <c r="X56" s="113"/>
      <c r="Y56" s="113"/>
      <c r="Z56" s="118"/>
    </row>
    <row r="57" spans="1:26" ht="48.75" customHeight="1" x14ac:dyDescent="0.2">
      <c r="A57" s="112" t="str">
        <f t="shared" si="10"/>
        <v>OK</v>
      </c>
      <c r="B57" s="113">
        <v>49</v>
      </c>
      <c r="C57" s="114" t="s">
        <v>923</v>
      </c>
      <c r="D57" s="65"/>
      <c r="E57" s="66"/>
      <c r="F57" s="66"/>
      <c r="G57" s="66">
        <v>1</v>
      </c>
      <c r="H57" s="66"/>
      <c r="I57" s="57">
        <v>1</v>
      </c>
      <c r="J57" s="68">
        <f t="shared" si="11"/>
        <v>2</v>
      </c>
      <c r="K57" s="69">
        <f t="shared" si="12"/>
        <v>2</v>
      </c>
      <c r="L57" s="69">
        <f t="shared" si="13"/>
        <v>4</v>
      </c>
      <c r="M57" s="113" t="s">
        <v>773</v>
      </c>
      <c r="N57" s="58" t="str">
        <f t="shared" si="14"/>
        <v>ДА</v>
      </c>
      <c r="O57" s="117" t="s">
        <v>22</v>
      </c>
      <c r="P57" s="113" t="s">
        <v>180</v>
      </c>
      <c r="Q57" s="113"/>
      <c r="R57" s="113"/>
      <c r="S57" s="113"/>
      <c r="T57" s="113"/>
      <c r="U57" s="113" t="s">
        <v>146</v>
      </c>
      <c r="V57" s="113" t="s">
        <v>185</v>
      </c>
      <c r="W57" s="113" t="s">
        <v>208</v>
      </c>
      <c r="X57" s="113"/>
      <c r="Y57" s="113"/>
      <c r="Z57" s="118"/>
    </row>
    <row r="58" spans="1:26" ht="48.75" customHeight="1" x14ac:dyDescent="0.2">
      <c r="A58" s="112" t="str">
        <f t="shared" si="10"/>
        <v>OK</v>
      </c>
      <c r="B58" s="113">
        <v>50</v>
      </c>
      <c r="C58" s="114" t="s">
        <v>924</v>
      </c>
      <c r="D58" s="65"/>
      <c r="E58" s="66">
        <v>1</v>
      </c>
      <c r="F58" s="66"/>
      <c r="G58" s="66"/>
      <c r="H58" s="66"/>
      <c r="I58" s="57">
        <v>1</v>
      </c>
      <c r="J58" s="68">
        <f t="shared" si="11"/>
        <v>4</v>
      </c>
      <c r="K58" s="69">
        <f t="shared" si="12"/>
        <v>4</v>
      </c>
      <c r="L58" s="69">
        <f t="shared" si="13"/>
        <v>4</v>
      </c>
      <c r="M58" s="113" t="s">
        <v>773</v>
      </c>
      <c r="N58" s="58" t="str">
        <f t="shared" si="14"/>
        <v>НЕТ</v>
      </c>
      <c r="O58" s="117" t="s">
        <v>23</v>
      </c>
      <c r="P58" s="117" t="s">
        <v>22</v>
      </c>
      <c r="Q58" s="113"/>
      <c r="R58" s="113"/>
      <c r="S58" s="113"/>
      <c r="T58" s="113"/>
      <c r="U58" s="113" t="s">
        <v>208</v>
      </c>
      <c r="V58" s="113" t="s">
        <v>185</v>
      </c>
      <c r="W58" s="113" t="s">
        <v>136</v>
      </c>
      <c r="X58" s="113" t="s">
        <v>146</v>
      </c>
      <c r="Y58" s="113"/>
      <c r="Z58" s="118"/>
    </row>
    <row r="59" spans="1:26" ht="48.75" customHeight="1" x14ac:dyDescent="0.2">
      <c r="A59" s="112" t="str">
        <f t="shared" si="10"/>
        <v>OK</v>
      </c>
      <c r="B59" s="113">
        <v>51</v>
      </c>
      <c r="C59" s="53" t="s">
        <v>1000</v>
      </c>
      <c r="D59" s="65"/>
      <c r="E59" s="66">
        <v>1</v>
      </c>
      <c r="F59" s="66"/>
      <c r="G59" s="66"/>
      <c r="H59" s="66"/>
      <c r="I59" s="57">
        <v>1</v>
      </c>
      <c r="J59" s="68">
        <f t="shared" si="11"/>
        <v>4</v>
      </c>
      <c r="K59" s="69">
        <f t="shared" si="12"/>
        <v>4</v>
      </c>
      <c r="L59" s="69">
        <f t="shared" si="13"/>
        <v>4</v>
      </c>
      <c r="M59" s="113" t="s">
        <v>773</v>
      </c>
      <c r="N59" s="58" t="str">
        <f t="shared" si="14"/>
        <v>НЕТ</v>
      </c>
      <c r="O59" s="117" t="s">
        <v>8</v>
      </c>
      <c r="P59" s="117" t="s">
        <v>23</v>
      </c>
      <c r="Q59" s="113" t="s">
        <v>209</v>
      </c>
      <c r="R59" s="113" t="s">
        <v>210</v>
      </c>
      <c r="S59" s="113" t="s">
        <v>207</v>
      </c>
      <c r="T59" s="113" t="s">
        <v>68</v>
      </c>
      <c r="U59" s="113" t="s">
        <v>146</v>
      </c>
      <c r="V59" s="113" t="s">
        <v>137</v>
      </c>
      <c r="W59" s="113"/>
      <c r="X59" s="113"/>
      <c r="Y59" s="113"/>
      <c r="Z59" s="118"/>
    </row>
    <row r="60" spans="1:26" ht="48.75" customHeight="1" x14ac:dyDescent="0.2">
      <c r="A60" s="112" t="str">
        <f t="shared" si="10"/>
        <v>OK</v>
      </c>
      <c r="B60" s="113">
        <v>52</v>
      </c>
      <c r="C60" s="114" t="s">
        <v>978</v>
      </c>
      <c r="D60" s="65"/>
      <c r="E60" s="66">
        <v>1</v>
      </c>
      <c r="F60" s="66"/>
      <c r="G60" s="66"/>
      <c r="H60" s="66"/>
      <c r="I60" s="57">
        <v>1</v>
      </c>
      <c r="J60" s="68">
        <f t="shared" si="11"/>
        <v>4</v>
      </c>
      <c r="K60" s="69">
        <f t="shared" si="12"/>
        <v>4</v>
      </c>
      <c r="L60" s="69">
        <f t="shared" si="13"/>
        <v>4</v>
      </c>
      <c r="M60" s="113" t="s">
        <v>773</v>
      </c>
      <c r="N60" s="58" t="str">
        <f t="shared" si="14"/>
        <v>НЕТ</v>
      </c>
      <c r="O60" s="117" t="s">
        <v>40</v>
      </c>
      <c r="P60" s="117" t="s">
        <v>23</v>
      </c>
      <c r="Q60" s="113" t="s">
        <v>127</v>
      </c>
      <c r="R60" s="113" t="s">
        <v>39</v>
      </c>
      <c r="S60" s="113"/>
      <c r="T60" s="113"/>
      <c r="U60" s="113" t="s">
        <v>146</v>
      </c>
      <c r="V60" s="113" t="s">
        <v>135</v>
      </c>
      <c r="W60" s="113"/>
      <c r="X60" s="113"/>
      <c r="Y60" s="113"/>
      <c r="Z60" s="118"/>
    </row>
    <row r="61" spans="1:26" ht="48.75" customHeight="1" x14ac:dyDescent="0.2">
      <c r="A61" s="112" t="str">
        <f t="shared" si="10"/>
        <v>OK</v>
      </c>
      <c r="B61" s="113">
        <v>53</v>
      </c>
      <c r="C61" s="114" t="s">
        <v>925</v>
      </c>
      <c r="D61" s="65"/>
      <c r="E61" s="66">
        <v>1</v>
      </c>
      <c r="F61" s="66"/>
      <c r="G61" s="66"/>
      <c r="H61" s="66"/>
      <c r="I61" s="57">
        <v>1</v>
      </c>
      <c r="J61" s="68">
        <f t="shared" si="11"/>
        <v>4</v>
      </c>
      <c r="K61" s="69">
        <f t="shared" si="12"/>
        <v>4</v>
      </c>
      <c r="L61" s="69">
        <f t="shared" si="13"/>
        <v>4</v>
      </c>
      <c r="M61" s="113" t="s">
        <v>773</v>
      </c>
      <c r="N61" s="58" t="str">
        <f t="shared" si="14"/>
        <v>НЕТ</v>
      </c>
      <c r="O61" s="117" t="s">
        <v>40</v>
      </c>
      <c r="P61" s="117" t="s">
        <v>25</v>
      </c>
      <c r="Q61" s="113" t="s">
        <v>180</v>
      </c>
      <c r="R61" s="113" t="s">
        <v>193</v>
      </c>
      <c r="S61" s="113"/>
      <c r="T61" s="113"/>
      <c r="U61" s="113" t="s">
        <v>146</v>
      </c>
      <c r="V61" s="113" t="s">
        <v>135</v>
      </c>
      <c r="W61" s="113"/>
      <c r="X61" s="113"/>
      <c r="Y61" s="113"/>
      <c r="Z61" s="118"/>
    </row>
    <row r="62" spans="1:26" s="2" customFormat="1" ht="30" customHeight="1" x14ac:dyDescent="0.2">
      <c r="A62" s="284" t="s">
        <v>789</v>
      </c>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6"/>
    </row>
    <row r="63" spans="1:26" ht="69.95" customHeight="1" x14ac:dyDescent="0.2">
      <c r="A63" s="112" t="str">
        <f t="shared" ref="A63:A92" si="15">IF(COUNT(D63:H63)&gt;1,"ОШИБКА",IF(COUNT(D63:H63)=0,"ОШИБКА","OK"))</f>
        <v>OK</v>
      </c>
      <c r="B63" s="113">
        <v>54</v>
      </c>
      <c r="C63" s="114" t="s">
        <v>979</v>
      </c>
      <c r="D63" s="65"/>
      <c r="E63" s="66">
        <v>1</v>
      </c>
      <c r="F63" s="66"/>
      <c r="G63" s="66"/>
      <c r="H63" s="66"/>
      <c r="I63" s="57">
        <v>1</v>
      </c>
      <c r="J63" s="68">
        <f t="shared" ref="J63:J92" si="16">IF(A63="ОШИБКА","ОШИБКА",E63*4+F63*3+G63*2+H63*1+D63*0)</f>
        <v>4</v>
      </c>
      <c r="K63" s="69">
        <f t="shared" ref="K63:K92" si="17">IF(A63="ОШИБКА","ОШИБКА",J63*I63)</f>
        <v>4</v>
      </c>
      <c r="L63" s="69">
        <f t="shared" ref="L63:L92" si="18">IF(A63="ОШИБКА","ОШИБКА",IF(D63=1,0,4*I63))</f>
        <v>4</v>
      </c>
      <c r="M63" s="113" t="s">
        <v>774</v>
      </c>
      <c r="N63" s="58" t="str">
        <f t="shared" ref="N63:N92" si="19">IF(OR(J63=4, J63=0),"НЕТ",IF(A63="ОШИБКА","ОШИБКА","ДА"))</f>
        <v>НЕТ</v>
      </c>
      <c r="O63" s="113" t="s">
        <v>1</v>
      </c>
      <c r="P63" s="113" t="s">
        <v>2</v>
      </c>
      <c r="Q63" s="113"/>
      <c r="R63" s="113"/>
      <c r="S63" s="113"/>
      <c r="T63" s="113"/>
      <c r="U63" s="113" t="s">
        <v>131</v>
      </c>
      <c r="V63" s="113" t="s">
        <v>198</v>
      </c>
      <c r="W63" s="113"/>
      <c r="X63" s="113"/>
      <c r="Y63" s="113"/>
      <c r="Z63" s="118"/>
    </row>
    <row r="64" spans="1:26" ht="48.75" customHeight="1" x14ac:dyDescent="0.2">
      <c r="A64" s="112" t="str">
        <f t="shared" si="15"/>
        <v>OK</v>
      </c>
      <c r="B64" s="113">
        <v>55</v>
      </c>
      <c r="C64" s="114" t="s">
        <v>926</v>
      </c>
      <c r="D64" s="65"/>
      <c r="E64" s="66">
        <v>1</v>
      </c>
      <c r="F64" s="66"/>
      <c r="G64" s="66"/>
      <c r="H64" s="66"/>
      <c r="I64" s="57">
        <v>1</v>
      </c>
      <c r="J64" s="68">
        <f t="shared" si="16"/>
        <v>4</v>
      </c>
      <c r="K64" s="69">
        <f t="shared" si="17"/>
        <v>4</v>
      </c>
      <c r="L64" s="69">
        <f t="shared" si="18"/>
        <v>4</v>
      </c>
      <c r="M64" s="113" t="s">
        <v>774</v>
      </c>
      <c r="N64" s="58" t="str">
        <f t="shared" si="19"/>
        <v>НЕТ</v>
      </c>
      <c r="O64" s="113" t="s">
        <v>2</v>
      </c>
      <c r="P64" s="113"/>
      <c r="Q64" s="113"/>
      <c r="R64" s="113"/>
      <c r="S64" s="113"/>
      <c r="T64" s="113"/>
      <c r="U64" s="113" t="s">
        <v>208</v>
      </c>
      <c r="V64" s="113"/>
      <c r="W64" s="113"/>
      <c r="X64" s="113"/>
      <c r="Y64" s="113"/>
      <c r="Z64" s="118"/>
    </row>
    <row r="65" spans="1:26" ht="48.75" customHeight="1" x14ac:dyDescent="0.2">
      <c r="A65" s="112" t="str">
        <f t="shared" si="15"/>
        <v>OK</v>
      </c>
      <c r="B65" s="113">
        <v>56</v>
      </c>
      <c r="C65" s="114" t="s">
        <v>927</v>
      </c>
      <c r="D65" s="65"/>
      <c r="E65" s="66"/>
      <c r="F65" s="66"/>
      <c r="G65" s="66">
        <v>1</v>
      </c>
      <c r="H65" s="66"/>
      <c r="I65" s="57">
        <v>1</v>
      </c>
      <c r="J65" s="68">
        <f t="shared" si="16"/>
        <v>2</v>
      </c>
      <c r="K65" s="69">
        <f t="shared" si="17"/>
        <v>2</v>
      </c>
      <c r="L65" s="69">
        <f t="shared" si="18"/>
        <v>4</v>
      </c>
      <c r="M65" s="113" t="s">
        <v>774</v>
      </c>
      <c r="N65" s="58" t="str">
        <f t="shared" si="19"/>
        <v>ДА</v>
      </c>
      <c r="O65" s="113" t="s">
        <v>3</v>
      </c>
      <c r="P65" s="113"/>
      <c r="Q65" s="113"/>
      <c r="R65" s="113"/>
      <c r="S65" s="113"/>
      <c r="T65" s="113"/>
      <c r="U65" s="113" t="s">
        <v>137</v>
      </c>
      <c r="V65" s="113"/>
      <c r="W65" s="113"/>
      <c r="X65" s="113"/>
      <c r="Y65" s="113"/>
      <c r="Z65" s="118"/>
    </row>
    <row r="66" spans="1:26" ht="48.75" customHeight="1" x14ac:dyDescent="0.2">
      <c r="A66" s="112" t="str">
        <f t="shared" si="15"/>
        <v>OK</v>
      </c>
      <c r="B66" s="113">
        <v>57</v>
      </c>
      <c r="C66" s="53" t="s">
        <v>1001</v>
      </c>
      <c r="D66" s="65"/>
      <c r="E66" s="66"/>
      <c r="F66" s="66"/>
      <c r="G66" s="66"/>
      <c r="H66" s="66">
        <v>1</v>
      </c>
      <c r="I66" s="57">
        <v>2</v>
      </c>
      <c r="J66" s="68">
        <f t="shared" si="16"/>
        <v>1</v>
      </c>
      <c r="K66" s="69">
        <f t="shared" si="17"/>
        <v>2</v>
      </c>
      <c r="L66" s="69">
        <f t="shared" si="18"/>
        <v>8</v>
      </c>
      <c r="M66" s="113" t="s">
        <v>774</v>
      </c>
      <c r="N66" s="58" t="str">
        <f t="shared" si="19"/>
        <v>ДА</v>
      </c>
      <c r="O66" s="113" t="s">
        <v>4</v>
      </c>
      <c r="P66" s="113"/>
      <c r="Q66" s="113"/>
      <c r="R66" s="113"/>
      <c r="S66" s="113"/>
      <c r="T66" s="113"/>
      <c r="U66" s="113"/>
      <c r="V66" s="113"/>
      <c r="W66" s="113"/>
      <c r="X66" s="113"/>
      <c r="Y66" s="113"/>
      <c r="Z66" s="118"/>
    </row>
    <row r="67" spans="1:26" ht="48.75" customHeight="1" x14ac:dyDescent="0.2">
      <c r="A67" s="112" t="str">
        <f t="shared" si="15"/>
        <v>OK</v>
      </c>
      <c r="B67" s="113">
        <v>58</v>
      </c>
      <c r="C67" s="114" t="s">
        <v>980</v>
      </c>
      <c r="D67" s="65"/>
      <c r="E67" s="66"/>
      <c r="F67" s="66"/>
      <c r="G67" s="66"/>
      <c r="H67" s="66">
        <v>1</v>
      </c>
      <c r="I67" s="57">
        <v>2</v>
      </c>
      <c r="J67" s="68">
        <f t="shared" si="16"/>
        <v>1</v>
      </c>
      <c r="K67" s="69">
        <f t="shared" si="17"/>
        <v>2</v>
      </c>
      <c r="L67" s="69">
        <f t="shared" si="18"/>
        <v>8</v>
      </c>
      <c r="M67" s="113" t="s">
        <v>774</v>
      </c>
      <c r="N67" s="58" t="str">
        <f t="shared" si="19"/>
        <v>ДА</v>
      </c>
      <c r="O67" s="113" t="s">
        <v>4</v>
      </c>
      <c r="P67" s="113" t="s">
        <v>1</v>
      </c>
      <c r="Q67" s="113" t="s">
        <v>2</v>
      </c>
      <c r="R67" s="113"/>
      <c r="S67" s="113"/>
      <c r="T67" s="113"/>
      <c r="U67" s="113" t="s">
        <v>208</v>
      </c>
      <c r="V67" s="113"/>
      <c r="W67" s="113"/>
      <c r="X67" s="113"/>
      <c r="Y67" s="113"/>
      <c r="Z67" s="118"/>
    </row>
    <row r="68" spans="1:26" ht="48.75" customHeight="1" x14ac:dyDescent="0.2">
      <c r="A68" s="112" t="str">
        <f t="shared" si="15"/>
        <v>OK</v>
      </c>
      <c r="B68" s="113">
        <v>59</v>
      </c>
      <c r="C68" s="114" t="s">
        <v>1179</v>
      </c>
      <c r="D68" s="65"/>
      <c r="E68" s="66"/>
      <c r="F68" s="66">
        <v>1</v>
      </c>
      <c r="G68" s="66"/>
      <c r="H68" s="66"/>
      <c r="I68" s="57">
        <v>1</v>
      </c>
      <c r="J68" s="68">
        <f t="shared" si="16"/>
        <v>3</v>
      </c>
      <c r="K68" s="69">
        <f t="shared" si="17"/>
        <v>3</v>
      </c>
      <c r="L68" s="69">
        <f t="shared" si="18"/>
        <v>4</v>
      </c>
      <c r="M68" s="113" t="s">
        <v>774</v>
      </c>
      <c r="N68" s="58" t="str">
        <f t="shared" si="19"/>
        <v>ДА</v>
      </c>
      <c r="O68" s="113" t="s">
        <v>4</v>
      </c>
      <c r="P68" s="113" t="s">
        <v>3</v>
      </c>
      <c r="Q68" s="113" t="s">
        <v>2</v>
      </c>
      <c r="R68" s="113"/>
      <c r="S68" s="113"/>
      <c r="T68" s="113"/>
      <c r="U68" s="113" t="s">
        <v>135</v>
      </c>
      <c r="V68" s="113" t="s">
        <v>134</v>
      </c>
      <c r="W68" s="113" t="s">
        <v>146</v>
      </c>
      <c r="X68" s="113"/>
      <c r="Y68" s="113"/>
      <c r="Z68" s="118"/>
    </row>
    <row r="69" spans="1:26" ht="56.1" customHeight="1" x14ac:dyDescent="0.2">
      <c r="A69" s="112" t="str">
        <f t="shared" si="15"/>
        <v>OK</v>
      </c>
      <c r="B69" s="113">
        <v>60</v>
      </c>
      <c r="C69" s="114" t="s">
        <v>981</v>
      </c>
      <c r="D69" s="65"/>
      <c r="E69" s="66">
        <v>1</v>
      </c>
      <c r="F69" s="66"/>
      <c r="G69" s="66"/>
      <c r="H69" s="66"/>
      <c r="I69" s="57">
        <v>1</v>
      </c>
      <c r="J69" s="68">
        <f t="shared" si="16"/>
        <v>4</v>
      </c>
      <c r="K69" s="69">
        <f t="shared" si="17"/>
        <v>4</v>
      </c>
      <c r="L69" s="69">
        <f t="shared" si="18"/>
        <v>4</v>
      </c>
      <c r="M69" s="113" t="s">
        <v>774</v>
      </c>
      <c r="N69" s="58" t="str">
        <f t="shared" si="19"/>
        <v>НЕТ</v>
      </c>
      <c r="O69" s="113" t="s">
        <v>4</v>
      </c>
      <c r="P69" s="113" t="s">
        <v>3</v>
      </c>
      <c r="Q69" s="113" t="s">
        <v>2</v>
      </c>
      <c r="R69" s="113"/>
      <c r="S69" s="113"/>
      <c r="T69" s="113"/>
      <c r="U69" s="113" t="s">
        <v>135</v>
      </c>
      <c r="V69" s="113" t="s">
        <v>134</v>
      </c>
      <c r="W69" s="113" t="s">
        <v>146</v>
      </c>
      <c r="X69" s="113"/>
      <c r="Y69" s="113"/>
      <c r="Z69" s="118"/>
    </row>
    <row r="70" spans="1:26" ht="48.75" customHeight="1" x14ac:dyDescent="0.2">
      <c r="A70" s="112" t="str">
        <f t="shared" si="15"/>
        <v>OK</v>
      </c>
      <c r="B70" s="113">
        <v>61</v>
      </c>
      <c r="C70" s="114" t="s">
        <v>982</v>
      </c>
      <c r="D70" s="65"/>
      <c r="E70" s="66">
        <v>1</v>
      </c>
      <c r="F70" s="66"/>
      <c r="G70" s="66"/>
      <c r="H70" s="66"/>
      <c r="I70" s="57">
        <v>1</v>
      </c>
      <c r="J70" s="68">
        <f t="shared" si="16"/>
        <v>4</v>
      </c>
      <c r="K70" s="69">
        <f t="shared" si="17"/>
        <v>4</v>
      </c>
      <c r="L70" s="69">
        <f t="shared" si="18"/>
        <v>4</v>
      </c>
      <c r="M70" s="113" t="s">
        <v>774</v>
      </c>
      <c r="N70" s="58" t="str">
        <f t="shared" si="19"/>
        <v>НЕТ</v>
      </c>
      <c r="O70" s="113" t="s">
        <v>4</v>
      </c>
      <c r="P70" s="113" t="s">
        <v>1</v>
      </c>
      <c r="Q70" s="113" t="s">
        <v>2</v>
      </c>
      <c r="R70" s="113"/>
      <c r="S70" s="113"/>
      <c r="T70" s="113"/>
      <c r="U70" s="113" t="s">
        <v>134</v>
      </c>
      <c r="V70" s="113" t="s">
        <v>135</v>
      </c>
      <c r="W70" s="113"/>
      <c r="X70" s="113"/>
      <c r="Y70" s="113"/>
      <c r="Z70" s="118"/>
    </row>
    <row r="71" spans="1:26" ht="48.75" customHeight="1" x14ac:dyDescent="0.2">
      <c r="A71" s="112" t="str">
        <f t="shared" si="15"/>
        <v>OK</v>
      </c>
      <c r="B71" s="113">
        <v>62</v>
      </c>
      <c r="C71" s="114" t="s">
        <v>928</v>
      </c>
      <c r="D71" s="65"/>
      <c r="E71" s="66">
        <v>1</v>
      </c>
      <c r="F71" s="66"/>
      <c r="G71" s="66"/>
      <c r="H71" s="66"/>
      <c r="I71" s="57">
        <v>1</v>
      </c>
      <c r="J71" s="68">
        <f t="shared" si="16"/>
        <v>4</v>
      </c>
      <c r="K71" s="69">
        <f t="shared" si="17"/>
        <v>4</v>
      </c>
      <c r="L71" s="69">
        <f t="shared" si="18"/>
        <v>4</v>
      </c>
      <c r="M71" s="113" t="s">
        <v>774</v>
      </c>
      <c r="N71" s="58" t="str">
        <f t="shared" si="19"/>
        <v>НЕТ</v>
      </c>
      <c r="O71" s="113" t="s">
        <v>3</v>
      </c>
      <c r="P71" s="113"/>
      <c r="Q71" s="113"/>
      <c r="R71" s="113"/>
      <c r="S71" s="113"/>
      <c r="T71" s="113"/>
      <c r="U71" s="113" t="s">
        <v>135</v>
      </c>
      <c r="V71" s="113" t="s">
        <v>134</v>
      </c>
      <c r="W71" s="113"/>
      <c r="X71" s="113"/>
      <c r="Y71" s="113"/>
      <c r="Z71" s="118"/>
    </row>
    <row r="72" spans="1:26" ht="48.75" customHeight="1" x14ac:dyDescent="0.2">
      <c r="A72" s="112" t="str">
        <f t="shared" si="15"/>
        <v>OK</v>
      </c>
      <c r="B72" s="113">
        <v>63</v>
      </c>
      <c r="C72" s="114" t="s">
        <v>929</v>
      </c>
      <c r="D72" s="65"/>
      <c r="E72" s="66">
        <v>1</v>
      </c>
      <c r="F72" s="66"/>
      <c r="G72" s="66"/>
      <c r="H72" s="66"/>
      <c r="I72" s="57">
        <v>1</v>
      </c>
      <c r="J72" s="68">
        <f t="shared" si="16"/>
        <v>4</v>
      </c>
      <c r="K72" s="69">
        <f t="shared" si="17"/>
        <v>4</v>
      </c>
      <c r="L72" s="69">
        <f t="shared" si="18"/>
        <v>4</v>
      </c>
      <c r="M72" s="113" t="s">
        <v>774</v>
      </c>
      <c r="N72" s="58" t="str">
        <f t="shared" si="19"/>
        <v>НЕТ</v>
      </c>
      <c r="O72" s="113" t="s">
        <v>3</v>
      </c>
      <c r="P72" s="113"/>
      <c r="Q72" s="113"/>
      <c r="R72" s="113"/>
      <c r="S72" s="113"/>
      <c r="T72" s="113"/>
      <c r="U72" s="113" t="s">
        <v>135</v>
      </c>
      <c r="V72" s="113" t="s">
        <v>134</v>
      </c>
      <c r="W72" s="113"/>
      <c r="X72" s="113"/>
      <c r="Y72" s="113"/>
      <c r="Z72" s="118"/>
    </row>
    <row r="73" spans="1:26" ht="57" customHeight="1" x14ac:dyDescent="0.2">
      <c r="A73" s="112" t="str">
        <f t="shared" si="15"/>
        <v>OK</v>
      </c>
      <c r="B73" s="113">
        <v>64</v>
      </c>
      <c r="C73" s="114" t="s">
        <v>930</v>
      </c>
      <c r="D73" s="65"/>
      <c r="E73" s="66"/>
      <c r="F73" s="66"/>
      <c r="G73" s="66"/>
      <c r="H73" s="66">
        <v>1</v>
      </c>
      <c r="I73" s="57">
        <v>1</v>
      </c>
      <c r="J73" s="68">
        <f t="shared" si="16"/>
        <v>1</v>
      </c>
      <c r="K73" s="69">
        <f t="shared" si="17"/>
        <v>1</v>
      </c>
      <c r="L73" s="69">
        <f t="shared" si="18"/>
        <v>4</v>
      </c>
      <c r="M73" s="113" t="s">
        <v>774</v>
      </c>
      <c r="N73" s="58" t="str">
        <f t="shared" si="19"/>
        <v>ДА</v>
      </c>
      <c r="O73" s="113" t="s">
        <v>4</v>
      </c>
      <c r="P73" s="113" t="s">
        <v>2</v>
      </c>
      <c r="Q73" s="113"/>
      <c r="R73" s="113"/>
      <c r="S73" s="113"/>
      <c r="T73" s="113"/>
      <c r="U73" s="113" t="s">
        <v>134</v>
      </c>
      <c r="V73" s="113"/>
      <c r="W73" s="113"/>
      <c r="X73" s="113"/>
      <c r="Y73" s="113"/>
      <c r="Z73" s="118"/>
    </row>
    <row r="74" spans="1:26" ht="48.75" customHeight="1" x14ac:dyDescent="0.2">
      <c r="A74" s="112" t="str">
        <f t="shared" si="15"/>
        <v>OK</v>
      </c>
      <c r="B74" s="113">
        <v>65</v>
      </c>
      <c r="C74" s="114" t="s">
        <v>931</v>
      </c>
      <c r="D74" s="65"/>
      <c r="E74" s="66">
        <v>1</v>
      </c>
      <c r="F74" s="66"/>
      <c r="G74" s="66"/>
      <c r="H74" s="66"/>
      <c r="I74" s="57">
        <v>1</v>
      </c>
      <c r="J74" s="68">
        <f t="shared" si="16"/>
        <v>4</v>
      </c>
      <c r="K74" s="69">
        <f t="shared" si="17"/>
        <v>4</v>
      </c>
      <c r="L74" s="69">
        <f t="shared" si="18"/>
        <v>4</v>
      </c>
      <c r="M74" s="113" t="s">
        <v>774</v>
      </c>
      <c r="N74" s="58" t="str">
        <f t="shared" si="19"/>
        <v>НЕТ</v>
      </c>
      <c r="O74" s="113" t="s">
        <v>9</v>
      </c>
      <c r="P74" s="113" t="s">
        <v>2</v>
      </c>
      <c r="Q74" s="113" t="s">
        <v>69</v>
      </c>
      <c r="R74" s="113"/>
      <c r="S74" s="113"/>
      <c r="T74" s="113"/>
      <c r="U74" s="113">
        <v>2</v>
      </c>
      <c r="V74" s="113">
        <v>3</v>
      </c>
      <c r="W74" s="113"/>
      <c r="X74" s="113"/>
      <c r="Y74" s="113"/>
      <c r="Z74" s="118"/>
    </row>
    <row r="75" spans="1:26" ht="48.75" customHeight="1" x14ac:dyDescent="0.2">
      <c r="A75" s="112" t="str">
        <f t="shared" si="15"/>
        <v>OK</v>
      </c>
      <c r="B75" s="113">
        <v>66</v>
      </c>
      <c r="C75" s="114" t="s">
        <v>932</v>
      </c>
      <c r="D75" s="65"/>
      <c r="E75" s="66"/>
      <c r="F75" s="66">
        <v>1</v>
      </c>
      <c r="G75" s="66"/>
      <c r="H75" s="66"/>
      <c r="I75" s="57">
        <v>1</v>
      </c>
      <c r="J75" s="68">
        <f t="shared" si="16"/>
        <v>3</v>
      </c>
      <c r="K75" s="69">
        <f t="shared" si="17"/>
        <v>3</v>
      </c>
      <c r="L75" s="69">
        <f t="shared" si="18"/>
        <v>4</v>
      </c>
      <c r="M75" s="113" t="s">
        <v>774</v>
      </c>
      <c r="N75" s="58" t="str">
        <f t="shared" si="19"/>
        <v>ДА</v>
      </c>
      <c r="O75" s="113" t="s">
        <v>46</v>
      </c>
      <c r="P75" s="113" t="s">
        <v>2</v>
      </c>
      <c r="Q75" s="113"/>
      <c r="R75" s="113"/>
      <c r="S75" s="113"/>
      <c r="T75" s="113"/>
      <c r="U75" s="113" t="s">
        <v>185</v>
      </c>
      <c r="V75" s="113"/>
      <c r="W75" s="113"/>
      <c r="X75" s="113"/>
      <c r="Y75" s="113"/>
      <c r="Z75" s="118"/>
    </row>
    <row r="76" spans="1:26" ht="56.1" customHeight="1" x14ac:dyDescent="0.2">
      <c r="A76" s="112" t="str">
        <f t="shared" si="15"/>
        <v>OK</v>
      </c>
      <c r="B76" s="113">
        <v>67</v>
      </c>
      <c r="C76" s="114" t="s">
        <v>933</v>
      </c>
      <c r="D76" s="65"/>
      <c r="E76" s="66"/>
      <c r="F76" s="66"/>
      <c r="G76" s="66">
        <v>1</v>
      </c>
      <c r="H76" s="66"/>
      <c r="I76" s="57">
        <v>1</v>
      </c>
      <c r="J76" s="68">
        <f t="shared" si="16"/>
        <v>2</v>
      </c>
      <c r="K76" s="69">
        <f t="shared" si="17"/>
        <v>2</v>
      </c>
      <c r="L76" s="69">
        <f t="shared" si="18"/>
        <v>4</v>
      </c>
      <c r="M76" s="113" t="s">
        <v>774</v>
      </c>
      <c r="N76" s="58" t="str">
        <f t="shared" si="19"/>
        <v>ДА</v>
      </c>
      <c r="O76" s="113" t="s">
        <v>211</v>
      </c>
      <c r="P76" s="113" t="s">
        <v>2</v>
      </c>
      <c r="Q76" s="113"/>
      <c r="R76" s="113"/>
      <c r="S76" s="113"/>
      <c r="T76" s="113"/>
      <c r="U76" s="113" t="s">
        <v>138</v>
      </c>
      <c r="V76" s="113" t="s">
        <v>208</v>
      </c>
      <c r="W76" s="113"/>
      <c r="X76" s="113"/>
      <c r="Y76" s="113"/>
      <c r="Z76" s="118"/>
    </row>
    <row r="77" spans="1:26" ht="48.75" customHeight="1" x14ac:dyDescent="0.2">
      <c r="A77" s="112" t="str">
        <f t="shared" si="15"/>
        <v>OK</v>
      </c>
      <c r="B77" s="113">
        <v>68</v>
      </c>
      <c r="C77" s="114" t="s">
        <v>983</v>
      </c>
      <c r="D77" s="65"/>
      <c r="E77" s="66"/>
      <c r="F77" s="66">
        <v>1</v>
      </c>
      <c r="G77" s="66"/>
      <c r="H77" s="66"/>
      <c r="I77" s="57">
        <v>1</v>
      </c>
      <c r="J77" s="68">
        <f t="shared" si="16"/>
        <v>3</v>
      </c>
      <c r="K77" s="69">
        <f t="shared" si="17"/>
        <v>3</v>
      </c>
      <c r="L77" s="69">
        <f t="shared" si="18"/>
        <v>4</v>
      </c>
      <c r="M77" s="113" t="s">
        <v>774</v>
      </c>
      <c r="N77" s="58" t="str">
        <f t="shared" si="19"/>
        <v>ДА</v>
      </c>
      <c r="O77" s="113" t="s">
        <v>39</v>
      </c>
      <c r="P77" s="113" t="s">
        <v>38</v>
      </c>
      <c r="Q77" s="113" t="s">
        <v>69</v>
      </c>
      <c r="R77" s="113" t="s">
        <v>11</v>
      </c>
      <c r="S77" s="113"/>
      <c r="T77" s="113"/>
      <c r="U77" s="113">
        <v>2</v>
      </c>
      <c r="V77" s="113" t="s">
        <v>135</v>
      </c>
      <c r="W77" s="113"/>
      <c r="X77" s="113"/>
      <c r="Y77" s="113"/>
      <c r="Z77" s="118"/>
    </row>
    <row r="78" spans="1:26" ht="48.75" customHeight="1" x14ac:dyDescent="0.2">
      <c r="A78" s="112" t="str">
        <f t="shared" si="15"/>
        <v>OK</v>
      </c>
      <c r="B78" s="113">
        <v>69</v>
      </c>
      <c r="C78" s="53" t="s">
        <v>1002</v>
      </c>
      <c r="D78" s="65"/>
      <c r="E78" s="66">
        <v>1</v>
      </c>
      <c r="F78" s="66"/>
      <c r="G78" s="66"/>
      <c r="H78" s="66"/>
      <c r="I78" s="57">
        <v>1</v>
      </c>
      <c r="J78" s="68">
        <f t="shared" si="16"/>
        <v>4</v>
      </c>
      <c r="K78" s="69">
        <f t="shared" si="17"/>
        <v>4</v>
      </c>
      <c r="L78" s="69">
        <f t="shared" si="18"/>
        <v>4</v>
      </c>
      <c r="M78" s="113" t="s">
        <v>774</v>
      </c>
      <c r="N78" s="58" t="str">
        <f t="shared" si="19"/>
        <v>НЕТ</v>
      </c>
      <c r="O78" s="113" t="s">
        <v>43</v>
      </c>
      <c r="P78" s="113"/>
      <c r="Q78" s="113"/>
      <c r="R78" s="113"/>
      <c r="S78" s="113"/>
      <c r="T78" s="113"/>
      <c r="U78" s="113" t="s">
        <v>208</v>
      </c>
      <c r="V78" s="113" t="s">
        <v>138</v>
      </c>
      <c r="W78" s="113"/>
      <c r="X78" s="113"/>
      <c r="Y78" s="113"/>
      <c r="Z78" s="118"/>
    </row>
    <row r="79" spans="1:26" ht="48.75" customHeight="1" x14ac:dyDescent="0.2">
      <c r="A79" s="112" t="str">
        <f t="shared" si="15"/>
        <v>OK</v>
      </c>
      <c r="B79" s="113">
        <v>70</v>
      </c>
      <c r="C79" s="114" t="s">
        <v>984</v>
      </c>
      <c r="D79" s="65"/>
      <c r="E79" s="66">
        <v>1</v>
      </c>
      <c r="F79" s="66"/>
      <c r="G79" s="66"/>
      <c r="H79" s="66"/>
      <c r="I79" s="57">
        <v>2</v>
      </c>
      <c r="J79" s="68">
        <f t="shared" si="16"/>
        <v>4</v>
      </c>
      <c r="K79" s="69">
        <f t="shared" si="17"/>
        <v>8</v>
      </c>
      <c r="L79" s="69">
        <f t="shared" si="18"/>
        <v>8</v>
      </c>
      <c r="M79" s="113" t="s">
        <v>774</v>
      </c>
      <c r="N79" s="58" t="str">
        <f t="shared" si="19"/>
        <v>НЕТ</v>
      </c>
      <c r="O79" s="113" t="s">
        <v>69</v>
      </c>
      <c r="P79" s="113" t="s">
        <v>39</v>
      </c>
      <c r="Q79" s="113" t="s">
        <v>11</v>
      </c>
      <c r="R79" s="113" t="s">
        <v>167</v>
      </c>
      <c r="S79" s="113"/>
      <c r="T79" s="113"/>
      <c r="U79" s="113" t="s">
        <v>198</v>
      </c>
      <c r="V79" s="113" t="s">
        <v>134</v>
      </c>
      <c r="W79" s="113"/>
      <c r="X79" s="113"/>
      <c r="Y79" s="113"/>
      <c r="Z79" s="118"/>
    </row>
    <row r="80" spans="1:26" ht="48.75" customHeight="1" x14ac:dyDescent="0.2">
      <c r="A80" s="112" t="str">
        <f t="shared" si="15"/>
        <v>OK</v>
      </c>
      <c r="B80" s="113">
        <v>71</v>
      </c>
      <c r="C80" s="114" t="s">
        <v>985</v>
      </c>
      <c r="D80" s="65"/>
      <c r="E80" s="66"/>
      <c r="F80" s="66"/>
      <c r="G80" s="66">
        <v>1</v>
      </c>
      <c r="H80" s="66"/>
      <c r="I80" s="57">
        <v>1</v>
      </c>
      <c r="J80" s="68">
        <f t="shared" si="16"/>
        <v>2</v>
      </c>
      <c r="K80" s="69">
        <f t="shared" si="17"/>
        <v>2</v>
      </c>
      <c r="L80" s="69">
        <f t="shared" si="18"/>
        <v>4</v>
      </c>
      <c r="M80" s="113" t="s">
        <v>774</v>
      </c>
      <c r="N80" s="58" t="str">
        <f t="shared" si="19"/>
        <v>ДА</v>
      </c>
      <c r="O80" s="113" t="s">
        <v>9</v>
      </c>
      <c r="P80" s="113" t="s">
        <v>191</v>
      </c>
      <c r="Q80" s="113" t="s">
        <v>187</v>
      </c>
      <c r="R80" s="113"/>
      <c r="S80" s="113"/>
      <c r="T80" s="113"/>
      <c r="U80" s="113">
        <v>2</v>
      </c>
      <c r="V80" s="113"/>
      <c r="W80" s="113"/>
      <c r="X80" s="113"/>
      <c r="Y80" s="113"/>
      <c r="Z80" s="118"/>
    </row>
    <row r="81" spans="1:26" ht="69.95" customHeight="1" x14ac:dyDescent="0.2">
      <c r="A81" s="112" t="str">
        <f t="shared" si="15"/>
        <v>OK</v>
      </c>
      <c r="B81" s="113">
        <v>72</v>
      </c>
      <c r="C81" s="114" t="s">
        <v>986</v>
      </c>
      <c r="D81" s="65"/>
      <c r="E81" s="66"/>
      <c r="F81" s="66">
        <v>1</v>
      </c>
      <c r="G81" s="66"/>
      <c r="H81" s="66"/>
      <c r="I81" s="57">
        <v>1</v>
      </c>
      <c r="J81" s="68">
        <f t="shared" si="16"/>
        <v>3</v>
      </c>
      <c r="K81" s="69">
        <f t="shared" si="17"/>
        <v>3</v>
      </c>
      <c r="L81" s="69">
        <f t="shared" si="18"/>
        <v>4</v>
      </c>
      <c r="M81" s="113" t="s">
        <v>774</v>
      </c>
      <c r="N81" s="58" t="str">
        <f t="shared" si="19"/>
        <v>ДА</v>
      </c>
      <c r="O81" s="113" t="s">
        <v>19</v>
      </c>
      <c r="P81" s="113" t="s">
        <v>18</v>
      </c>
      <c r="Q81" s="113" t="s">
        <v>139</v>
      </c>
      <c r="R81" s="113" t="s">
        <v>187</v>
      </c>
      <c r="S81" s="113"/>
      <c r="T81" s="113"/>
      <c r="U81" s="113" t="s">
        <v>212</v>
      </c>
      <c r="V81" s="113">
        <v>7</v>
      </c>
      <c r="W81" s="113"/>
      <c r="X81" s="113"/>
      <c r="Y81" s="113"/>
      <c r="Z81" s="118"/>
    </row>
    <row r="82" spans="1:26" ht="48.75" customHeight="1" x14ac:dyDescent="0.2">
      <c r="A82" s="112" t="str">
        <f t="shared" si="15"/>
        <v>OK</v>
      </c>
      <c r="B82" s="113">
        <v>73</v>
      </c>
      <c r="C82" s="114" t="s">
        <v>934</v>
      </c>
      <c r="D82" s="65"/>
      <c r="E82" s="66">
        <v>1</v>
      </c>
      <c r="F82" s="66"/>
      <c r="G82" s="66"/>
      <c r="H82" s="66"/>
      <c r="I82" s="57">
        <v>1</v>
      </c>
      <c r="J82" s="68">
        <f t="shared" si="16"/>
        <v>4</v>
      </c>
      <c r="K82" s="69">
        <f t="shared" si="17"/>
        <v>4</v>
      </c>
      <c r="L82" s="69">
        <f t="shared" si="18"/>
        <v>4</v>
      </c>
      <c r="M82" s="113" t="s">
        <v>774</v>
      </c>
      <c r="N82" s="58" t="str">
        <f t="shared" si="19"/>
        <v>НЕТ</v>
      </c>
      <c r="O82" s="113" t="s">
        <v>38</v>
      </c>
      <c r="P82" s="113" t="s">
        <v>68</v>
      </c>
      <c r="Q82" s="113" t="s">
        <v>7</v>
      </c>
      <c r="R82" s="113"/>
      <c r="S82" s="113"/>
      <c r="T82" s="113"/>
      <c r="U82" s="113">
        <v>19</v>
      </c>
      <c r="V82" s="113"/>
      <c r="W82" s="113"/>
      <c r="X82" s="113"/>
      <c r="Y82" s="113"/>
      <c r="Z82" s="118"/>
    </row>
    <row r="83" spans="1:26" ht="48.75" customHeight="1" x14ac:dyDescent="0.2">
      <c r="A83" s="112" t="str">
        <f t="shared" si="15"/>
        <v>OK</v>
      </c>
      <c r="B83" s="113">
        <v>74</v>
      </c>
      <c r="C83" s="114" t="s">
        <v>935</v>
      </c>
      <c r="D83" s="65">
        <v>1</v>
      </c>
      <c r="E83" s="66"/>
      <c r="F83" s="66"/>
      <c r="G83" s="66"/>
      <c r="H83" s="66"/>
      <c r="I83" s="57">
        <v>1</v>
      </c>
      <c r="J83" s="68">
        <f t="shared" si="16"/>
        <v>0</v>
      </c>
      <c r="K83" s="69">
        <f t="shared" si="17"/>
        <v>0</v>
      </c>
      <c r="L83" s="69">
        <f t="shared" si="18"/>
        <v>0</v>
      </c>
      <c r="M83" s="113" t="s">
        <v>774</v>
      </c>
      <c r="N83" s="58" t="str">
        <f t="shared" si="19"/>
        <v>НЕТ</v>
      </c>
      <c r="O83" s="113" t="s">
        <v>7</v>
      </c>
      <c r="P83" s="113" t="s">
        <v>68</v>
      </c>
      <c r="Q83" s="113"/>
      <c r="R83" s="113"/>
      <c r="S83" s="113"/>
      <c r="T83" s="113"/>
      <c r="U83" s="113">
        <v>19</v>
      </c>
      <c r="V83" s="113" t="s">
        <v>213</v>
      </c>
      <c r="W83" s="113"/>
      <c r="X83" s="113"/>
      <c r="Y83" s="113"/>
      <c r="Z83" s="118"/>
    </row>
    <row r="84" spans="1:26" ht="48.75" customHeight="1" x14ac:dyDescent="0.2">
      <c r="A84" s="112" t="str">
        <f t="shared" si="15"/>
        <v>OK</v>
      </c>
      <c r="B84" s="113">
        <v>75</v>
      </c>
      <c r="C84" s="115" t="s">
        <v>936</v>
      </c>
      <c r="D84" s="65"/>
      <c r="E84" s="66">
        <v>1</v>
      </c>
      <c r="F84" s="66"/>
      <c r="G84" s="66"/>
      <c r="H84" s="66"/>
      <c r="I84" s="57">
        <v>1</v>
      </c>
      <c r="J84" s="68">
        <f t="shared" si="16"/>
        <v>4</v>
      </c>
      <c r="K84" s="69">
        <f t="shared" si="17"/>
        <v>4</v>
      </c>
      <c r="L84" s="69">
        <f t="shared" si="18"/>
        <v>4</v>
      </c>
      <c r="M84" s="113" t="s">
        <v>774</v>
      </c>
      <c r="N84" s="58" t="str">
        <f t="shared" si="19"/>
        <v>НЕТ</v>
      </c>
      <c r="O84" s="113" t="s">
        <v>36</v>
      </c>
      <c r="P84" s="113" t="s">
        <v>70</v>
      </c>
      <c r="Q84" s="113" t="s">
        <v>69</v>
      </c>
      <c r="R84" s="113" t="s">
        <v>11</v>
      </c>
      <c r="S84" s="113" t="s">
        <v>50</v>
      </c>
      <c r="T84" s="113"/>
      <c r="U84" s="113" t="s">
        <v>214</v>
      </c>
      <c r="V84" s="113" t="s">
        <v>153</v>
      </c>
      <c r="W84" s="113" t="s">
        <v>215</v>
      </c>
      <c r="X84" s="113"/>
      <c r="Y84" s="113"/>
      <c r="Z84" s="118"/>
    </row>
    <row r="85" spans="1:26" ht="53.25" customHeight="1" x14ac:dyDescent="0.2">
      <c r="A85" s="112" t="str">
        <f t="shared" si="15"/>
        <v>OK</v>
      </c>
      <c r="B85" s="113">
        <v>76</v>
      </c>
      <c r="C85" s="53" t="s">
        <v>1003</v>
      </c>
      <c r="D85" s="65"/>
      <c r="E85" s="66">
        <v>1</v>
      </c>
      <c r="F85" s="66"/>
      <c r="G85" s="66"/>
      <c r="H85" s="66"/>
      <c r="I85" s="57">
        <v>1</v>
      </c>
      <c r="J85" s="68">
        <f t="shared" si="16"/>
        <v>4</v>
      </c>
      <c r="K85" s="69">
        <f t="shared" si="17"/>
        <v>4</v>
      </c>
      <c r="L85" s="69">
        <f t="shared" si="18"/>
        <v>4</v>
      </c>
      <c r="M85" s="113" t="s">
        <v>774</v>
      </c>
      <c r="N85" s="58" t="str">
        <f t="shared" si="19"/>
        <v>НЕТ</v>
      </c>
      <c r="O85" s="113" t="s">
        <v>8</v>
      </c>
      <c r="P85" s="113" t="s">
        <v>67</v>
      </c>
      <c r="Q85" s="113" t="s">
        <v>169</v>
      </c>
      <c r="R85" s="113"/>
      <c r="S85" s="113"/>
      <c r="T85" s="113"/>
      <c r="U85" s="113">
        <v>14</v>
      </c>
      <c r="V85" s="113" t="s">
        <v>216</v>
      </c>
      <c r="W85" s="113" t="s">
        <v>217</v>
      </c>
      <c r="X85" s="113"/>
      <c r="Y85" s="113"/>
      <c r="Z85" s="118"/>
    </row>
    <row r="86" spans="1:26" s="29" customFormat="1" ht="48.75" customHeight="1" x14ac:dyDescent="0.2">
      <c r="A86" s="112" t="str">
        <f t="shared" si="15"/>
        <v>OK</v>
      </c>
      <c r="B86" s="113">
        <v>77</v>
      </c>
      <c r="C86" s="114" t="s">
        <v>987</v>
      </c>
      <c r="D86" s="65"/>
      <c r="E86" s="66"/>
      <c r="F86" s="66">
        <v>1</v>
      </c>
      <c r="G86" s="66"/>
      <c r="H86" s="66"/>
      <c r="I86" s="57">
        <v>1</v>
      </c>
      <c r="J86" s="68">
        <f t="shared" si="16"/>
        <v>3</v>
      </c>
      <c r="K86" s="69">
        <f t="shared" si="17"/>
        <v>3</v>
      </c>
      <c r="L86" s="69">
        <f t="shared" si="18"/>
        <v>4</v>
      </c>
      <c r="M86" s="113" t="s">
        <v>774</v>
      </c>
      <c r="N86" s="58" t="str">
        <f t="shared" si="19"/>
        <v>ДА</v>
      </c>
      <c r="O86" s="113" t="s">
        <v>218</v>
      </c>
      <c r="P86" s="113" t="s">
        <v>67</v>
      </c>
      <c r="Q86" s="113" t="s">
        <v>171</v>
      </c>
      <c r="R86" s="113" t="s">
        <v>83</v>
      </c>
      <c r="S86" s="113" t="s">
        <v>111</v>
      </c>
      <c r="T86" s="113" t="s">
        <v>110</v>
      </c>
      <c r="U86" s="113" t="s">
        <v>154</v>
      </c>
      <c r="V86" s="113" t="s">
        <v>155</v>
      </c>
      <c r="W86" s="113" t="s">
        <v>177</v>
      </c>
      <c r="X86" s="113"/>
      <c r="Y86" s="113"/>
      <c r="Z86" s="118"/>
    </row>
    <row r="87" spans="1:26" ht="48.75" customHeight="1" x14ac:dyDescent="0.2">
      <c r="A87" s="112" t="str">
        <f t="shared" si="15"/>
        <v>OK</v>
      </c>
      <c r="B87" s="113">
        <v>78</v>
      </c>
      <c r="C87" s="114" t="s">
        <v>937</v>
      </c>
      <c r="D87" s="65"/>
      <c r="E87" s="66"/>
      <c r="F87" s="66">
        <v>1</v>
      </c>
      <c r="G87" s="66"/>
      <c r="H87" s="66"/>
      <c r="I87" s="57">
        <v>1</v>
      </c>
      <c r="J87" s="68">
        <f t="shared" si="16"/>
        <v>3</v>
      </c>
      <c r="K87" s="69">
        <f t="shared" si="17"/>
        <v>3</v>
      </c>
      <c r="L87" s="69">
        <f t="shared" si="18"/>
        <v>4</v>
      </c>
      <c r="M87" s="113" t="s">
        <v>774</v>
      </c>
      <c r="N87" s="58" t="str">
        <f t="shared" si="19"/>
        <v>ДА</v>
      </c>
      <c r="O87" s="113" t="s">
        <v>7</v>
      </c>
      <c r="P87" s="113" t="s">
        <v>218</v>
      </c>
      <c r="Q87" s="113" t="s">
        <v>110</v>
      </c>
      <c r="R87" s="113" t="s">
        <v>219</v>
      </c>
      <c r="S87" s="113" t="s">
        <v>38</v>
      </c>
      <c r="T87" s="113" t="s">
        <v>127</v>
      </c>
      <c r="U87" s="113" t="s">
        <v>177</v>
      </c>
      <c r="V87" s="113" t="s">
        <v>154</v>
      </c>
      <c r="W87" s="113" t="s">
        <v>155</v>
      </c>
      <c r="X87" s="113"/>
      <c r="Y87" s="113"/>
      <c r="Z87" s="118"/>
    </row>
    <row r="88" spans="1:26" ht="48.75" customHeight="1" x14ac:dyDescent="0.2">
      <c r="A88" s="112" t="str">
        <f t="shared" si="15"/>
        <v>OK</v>
      </c>
      <c r="B88" s="113">
        <v>79</v>
      </c>
      <c r="C88" s="114" t="s">
        <v>988</v>
      </c>
      <c r="D88" s="65"/>
      <c r="E88" s="66">
        <v>1</v>
      </c>
      <c r="F88" s="66"/>
      <c r="G88" s="66"/>
      <c r="H88" s="66"/>
      <c r="I88" s="57">
        <v>1</v>
      </c>
      <c r="J88" s="68">
        <f t="shared" si="16"/>
        <v>4</v>
      </c>
      <c r="K88" s="69">
        <f t="shared" si="17"/>
        <v>4</v>
      </c>
      <c r="L88" s="69">
        <f t="shared" si="18"/>
        <v>4</v>
      </c>
      <c r="M88" s="113" t="s">
        <v>774</v>
      </c>
      <c r="N88" s="58" t="str">
        <f t="shared" si="19"/>
        <v>НЕТ</v>
      </c>
      <c r="O88" s="113" t="s">
        <v>8</v>
      </c>
      <c r="P88" s="113" t="s">
        <v>171</v>
      </c>
      <c r="Q88" s="113" t="s">
        <v>168</v>
      </c>
      <c r="R88" s="113" t="s">
        <v>112</v>
      </c>
      <c r="S88" s="113" t="s">
        <v>132</v>
      </c>
      <c r="T88" s="113"/>
      <c r="U88" s="113" t="s">
        <v>166</v>
      </c>
      <c r="V88" s="113"/>
      <c r="W88" s="113"/>
      <c r="X88" s="113"/>
      <c r="Y88" s="113"/>
      <c r="Z88" s="118"/>
    </row>
    <row r="89" spans="1:26" ht="48.75" customHeight="1" x14ac:dyDescent="0.2">
      <c r="A89" s="112" t="str">
        <f t="shared" si="15"/>
        <v>OK</v>
      </c>
      <c r="B89" s="113">
        <v>80</v>
      </c>
      <c r="C89" s="114" t="s">
        <v>938</v>
      </c>
      <c r="D89" s="65">
        <v>1</v>
      </c>
      <c r="E89" s="66"/>
      <c r="F89" s="66"/>
      <c r="G89" s="66"/>
      <c r="H89" s="66"/>
      <c r="I89" s="57">
        <v>2</v>
      </c>
      <c r="J89" s="68">
        <f t="shared" si="16"/>
        <v>0</v>
      </c>
      <c r="K89" s="69">
        <f t="shared" si="17"/>
        <v>0</v>
      </c>
      <c r="L89" s="69">
        <f t="shared" si="18"/>
        <v>0</v>
      </c>
      <c r="M89" s="113" t="s">
        <v>774</v>
      </c>
      <c r="N89" s="58" t="str">
        <f t="shared" si="19"/>
        <v>НЕТ</v>
      </c>
      <c r="O89" s="113" t="s">
        <v>67</v>
      </c>
      <c r="P89" s="113" t="s">
        <v>68</v>
      </c>
      <c r="Q89" s="113"/>
      <c r="R89" s="113"/>
      <c r="S89" s="113"/>
      <c r="T89" s="113"/>
      <c r="U89" s="113" t="s">
        <v>156</v>
      </c>
      <c r="V89" s="113" t="s">
        <v>157</v>
      </c>
      <c r="W89" s="113"/>
      <c r="X89" s="113"/>
      <c r="Y89" s="113"/>
      <c r="Z89" s="118"/>
    </row>
    <row r="90" spans="1:26" ht="48.75" customHeight="1" x14ac:dyDescent="0.2">
      <c r="A90" s="112" t="str">
        <f t="shared" si="15"/>
        <v>OK</v>
      </c>
      <c r="B90" s="113">
        <v>81</v>
      </c>
      <c r="C90" s="53" t="s">
        <v>1004</v>
      </c>
      <c r="D90" s="65"/>
      <c r="E90" s="66"/>
      <c r="F90" s="66"/>
      <c r="G90" s="66"/>
      <c r="H90" s="66">
        <v>1</v>
      </c>
      <c r="I90" s="57">
        <v>2</v>
      </c>
      <c r="J90" s="68">
        <f t="shared" si="16"/>
        <v>1</v>
      </c>
      <c r="K90" s="69">
        <f t="shared" si="17"/>
        <v>2</v>
      </c>
      <c r="L90" s="69">
        <f t="shared" si="18"/>
        <v>8</v>
      </c>
      <c r="M90" s="113" t="s">
        <v>774</v>
      </c>
      <c r="N90" s="58" t="str">
        <f t="shared" si="19"/>
        <v>ДА</v>
      </c>
      <c r="O90" s="113" t="s">
        <v>168</v>
      </c>
      <c r="P90" s="113" t="s">
        <v>167</v>
      </c>
      <c r="Q90" s="113" t="s">
        <v>220</v>
      </c>
      <c r="R90" s="113"/>
      <c r="S90" s="113"/>
      <c r="T90" s="113"/>
      <c r="U90" s="113" t="s">
        <v>166</v>
      </c>
      <c r="V90" s="113" t="s">
        <v>195</v>
      </c>
      <c r="W90" s="113"/>
      <c r="X90" s="113"/>
      <c r="Y90" s="113"/>
      <c r="Z90" s="118"/>
    </row>
    <row r="91" spans="1:26" ht="56.1" customHeight="1" x14ac:dyDescent="0.2">
      <c r="A91" s="112" t="str">
        <f t="shared" si="15"/>
        <v>OK</v>
      </c>
      <c r="B91" s="113">
        <v>82</v>
      </c>
      <c r="C91" s="114" t="s">
        <v>989</v>
      </c>
      <c r="D91" s="65"/>
      <c r="E91" s="66"/>
      <c r="F91" s="66">
        <v>1</v>
      </c>
      <c r="G91" s="66"/>
      <c r="H91" s="66"/>
      <c r="I91" s="57">
        <v>2</v>
      </c>
      <c r="J91" s="68">
        <f t="shared" si="16"/>
        <v>3</v>
      </c>
      <c r="K91" s="69">
        <f t="shared" si="17"/>
        <v>6</v>
      </c>
      <c r="L91" s="69">
        <f t="shared" si="18"/>
        <v>8</v>
      </c>
      <c r="M91" s="113" t="s">
        <v>774</v>
      </c>
      <c r="N91" s="58" t="str">
        <f t="shared" si="19"/>
        <v>ДА</v>
      </c>
      <c r="O91" s="113" t="s">
        <v>221</v>
      </c>
      <c r="P91" s="113" t="s">
        <v>222</v>
      </c>
      <c r="Q91" s="113" t="s">
        <v>172</v>
      </c>
      <c r="R91" s="113"/>
      <c r="S91" s="113"/>
      <c r="T91" s="113"/>
      <c r="U91" s="113" t="s">
        <v>223</v>
      </c>
      <c r="V91" s="113" t="s">
        <v>224</v>
      </c>
      <c r="W91" s="113" t="s">
        <v>225</v>
      </c>
      <c r="X91" s="113" t="s">
        <v>226</v>
      </c>
      <c r="Y91" s="113"/>
      <c r="Z91" s="118"/>
    </row>
    <row r="92" spans="1:26" ht="48.75" customHeight="1" x14ac:dyDescent="0.2">
      <c r="A92" s="112" t="str">
        <f t="shared" si="15"/>
        <v>OK</v>
      </c>
      <c r="B92" s="113">
        <v>83</v>
      </c>
      <c r="C92" s="114" t="s">
        <v>939</v>
      </c>
      <c r="D92" s="65"/>
      <c r="E92" s="66"/>
      <c r="F92" s="66">
        <v>1</v>
      </c>
      <c r="G92" s="66"/>
      <c r="H92" s="66"/>
      <c r="I92" s="57">
        <v>2</v>
      </c>
      <c r="J92" s="68">
        <f t="shared" si="16"/>
        <v>3</v>
      </c>
      <c r="K92" s="69">
        <f t="shared" si="17"/>
        <v>6</v>
      </c>
      <c r="L92" s="69">
        <f t="shared" si="18"/>
        <v>8</v>
      </c>
      <c r="M92" s="113" t="s">
        <v>774</v>
      </c>
      <c r="N92" s="58" t="str">
        <f t="shared" si="19"/>
        <v>ДА</v>
      </c>
      <c r="O92" s="113" t="s">
        <v>75</v>
      </c>
      <c r="P92" s="113" t="s">
        <v>88</v>
      </c>
      <c r="Q92" s="113" t="s">
        <v>89</v>
      </c>
      <c r="R92" s="113" t="s">
        <v>194</v>
      </c>
      <c r="S92" s="113"/>
      <c r="T92" s="113"/>
      <c r="U92" s="113" t="s">
        <v>185</v>
      </c>
      <c r="V92" s="113" t="s">
        <v>137</v>
      </c>
      <c r="W92" s="113" t="s">
        <v>131</v>
      </c>
      <c r="X92" s="113"/>
      <c r="Y92" s="113"/>
      <c r="Z92" s="118"/>
    </row>
    <row r="93" spans="1:26" ht="30" customHeight="1" x14ac:dyDescent="0.2">
      <c r="A93" s="287" t="s">
        <v>886</v>
      </c>
      <c r="B93" s="288"/>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9"/>
    </row>
    <row r="94" spans="1:26" ht="30" customHeight="1" x14ac:dyDescent="0.2">
      <c r="A94" s="284" t="s">
        <v>778</v>
      </c>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6"/>
    </row>
    <row r="95" spans="1:26" ht="48.75" customHeight="1" x14ac:dyDescent="0.2">
      <c r="A95" s="112" t="str">
        <f t="shared" ref="A95:A100" si="20">IF(COUNT(D95:H95)&gt;1,"ОШИБКА",IF(COUNT(D95:H95)=0,"ОШИБКА","OK"))</f>
        <v>OK</v>
      </c>
      <c r="B95" s="113">
        <v>84</v>
      </c>
      <c r="C95" s="114" t="s">
        <v>940</v>
      </c>
      <c r="D95" s="65"/>
      <c r="E95" s="66"/>
      <c r="F95" s="66"/>
      <c r="G95" s="66"/>
      <c r="H95" s="66">
        <v>1</v>
      </c>
      <c r="I95" s="57">
        <v>2</v>
      </c>
      <c r="J95" s="68">
        <f t="shared" ref="J95:J100" si="21">IF(A95="ОШИБКА","ОШИБКА",E95*4+F95*3+G95*2+H95*1+D95*0)</f>
        <v>1</v>
      </c>
      <c r="K95" s="69">
        <f t="shared" ref="K95:K100" si="22">IF(A95="ОШИБКА","ОШИБКА",J95*I95)</f>
        <v>2</v>
      </c>
      <c r="L95" s="69">
        <f t="shared" ref="L95:L100" si="23">IF(A95="ОШИБКА","ОШИБКА",IF(D95=1,0,4*I95))</f>
        <v>8</v>
      </c>
      <c r="M95" s="113" t="s">
        <v>775</v>
      </c>
      <c r="N95" s="58" t="str">
        <f t="shared" ref="N95:N100" si="24">IF(OR(J95=4, J95=0),"НЕТ",IF(A95="ОШИБКА","ОШИБКА","ДА"))</f>
        <v>ДА</v>
      </c>
      <c r="O95" s="113" t="s">
        <v>69</v>
      </c>
      <c r="P95" s="113" t="s">
        <v>11</v>
      </c>
      <c r="Q95" s="113" t="s">
        <v>167</v>
      </c>
      <c r="R95" s="113" t="s">
        <v>227</v>
      </c>
      <c r="S95" s="113" t="s">
        <v>92</v>
      </c>
      <c r="T95" s="113"/>
      <c r="U95" s="113">
        <v>14</v>
      </c>
      <c r="V95" s="113" t="s">
        <v>228</v>
      </c>
      <c r="W95" s="113" t="s">
        <v>229</v>
      </c>
      <c r="X95" s="113" t="s">
        <v>230</v>
      </c>
      <c r="Y95" s="113"/>
      <c r="Z95" s="118"/>
    </row>
    <row r="96" spans="1:26" ht="48.75" customHeight="1" x14ac:dyDescent="0.2">
      <c r="A96" s="112" t="str">
        <f t="shared" si="20"/>
        <v>OK</v>
      </c>
      <c r="B96" s="113">
        <v>85</v>
      </c>
      <c r="C96" s="114" t="s">
        <v>941</v>
      </c>
      <c r="D96" s="65"/>
      <c r="E96" s="66"/>
      <c r="F96" s="66">
        <v>1</v>
      </c>
      <c r="G96" s="66"/>
      <c r="H96" s="66"/>
      <c r="I96" s="57">
        <v>1</v>
      </c>
      <c r="J96" s="68">
        <f t="shared" si="21"/>
        <v>3</v>
      </c>
      <c r="K96" s="69">
        <f t="shared" si="22"/>
        <v>3</v>
      </c>
      <c r="L96" s="69">
        <f t="shared" si="23"/>
        <v>4</v>
      </c>
      <c r="M96" s="113" t="s">
        <v>775</v>
      </c>
      <c r="N96" s="58" t="str">
        <f t="shared" si="24"/>
        <v>ДА</v>
      </c>
      <c r="O96" s="113" t="s">
        <v>11</v>
      </c>
      <c r="P96" s="113" t="s">
        <v>168</v>
      </c>
      <c r="Q96" s="113" t="s">
        <v>12</v>
      </c>
      <c r="R96" s="113" t="s">
        <v>89</v>
      </c>
      <c r="S96" s="113" t="s">
        <v>92</v>
      </c>
      <c r="T96" s="113"/>
      <c r="U96" s="113" t="s">
        <v>215</v>
      </c>
      <c r="V96" s="113" t="s">
        <v>214</v>
      </c>
      <c r="W96" s="113"/>
      <c r="X96" s="113"/>
      <c r="Y96" s="113"/>
      <c r="Z96" s="118"/>
    </row>
    <row r="97" spans="1:26" ht="48.75" customHeight="1" x14ac:dyDescent="0.2">
      <c r="A97" s="112" t="str">
        <f t="shared" si="20"/>
        <v>OK</v>
      </c>
      <c r="B97" s="113">
        <v>86</v>
      </c>
      <c r="C97" s="114" t="s">
        <v>942</v>
      </c>
      <c r="D97" s="65"/>
      <c r="E97" s="66">
        <v>1</v>
      </c>
      <c r="F97" s="66"/>
      <c r="G97" s="66"/>
      <c r="H97" s="66"/>
      <c r="I97" s="57">
        <v>1</v>
      </c>
      <c r="J97" s="68">
        <f t="shared" si="21"/>
        <v>4</v>
      </c>
      <c r="K97" s="69">
        <f t="shared" si="22"/>
        <v>4</v>
      </c>
      <c r="L97" s="69">
        <f t="shared" si="23"/>
        <v>4</v>
      </c>
      <c r="M97" s="113" t="s">
        <v>775</v>
      </c>
      <c r="N97" s="58" t="str">
        <f t="shared" si="24"/>
        <v>НЕТ</v>
      </c>
      <c r="O97" s="113" t="s">
        <v>14</v>
      </c>
      <c r="P97" s="113" t="s">
        <v>74</v>
      </c>
      <c r="Q97" s="113"/>
      <c r="R97" s="113"/>
      <c r="S97" s="113"/>
      <c r="T97" s="113"/>
      <c r="U97" s="113" t="s">
        <v>137</v>
      </c>
      <c r="V97" s="113"/>
      <c r="W97" s="113"/>
      <c r="X97" s="113"/>
      <c r="Y97" s="113"/>
      <c r="Z97" s="118"/>
    </row>
    <row r="98" spans="1:26" ht="48.75" customHeight="1" x14ac:dyDescent="0.2">
      <c r="A98" s="112" t="str">
        <f t="shared" si="20"/>
        <v>OK</v>
      </c>
      <c r="B98" s="113">
        <v>87</v>
      </c>
      <c r="C98" s="114" t="s">
        <v>943</v>
      </c>
      <c r="D98" s="65">
        <v>1</v>
      </c>
      <c r="E98" s="66"/>
      <c r="F98" s="66"/>
      <c r="G98" s="66"/>
      <c r="H98" s="66"/>
      <c r="I98" s="57">
        <v>1</v>
      </c>
      <c r="J98" s="68">
        <f t="shared" si="21"/>
        <v>0</v>
      </c>
      <c r="K98" s="69">
        <f t="shared" si="22"/>
        <v>0</v>
      </c>
      <c r="L98" s="69">
        <f t="shared" si="23"/>
        <v>0</v>
      </c>
      <c r="M98" s="113" t="s">
        <v>775</v>
      </c>
      <c r="N98" s="58" t="str">
        <f t="shared" si="24"/>
        <v>НЕТ</v>
      </c>
      <c r="O98" s="113" t="s">
        <v>45</v>
      </c>
      <c r="P98" s="113" t="s">
        <v>71</v>
      </c>
      <c r="Q98" s="113" t="s">
        <v>72</v>
      </c>
      <c r="R98" s="113"/>
      <c r="S98" s="113"/>
      <c r="T98" s="113"/>
      <c r="U98" s="113" t="s">
        <v>185</v>
      </c>
      <c r="V98" s="113"/>
      <c r="W98" s="113"/>
      <c r="X98" s="113"/>
      <c r="Y98" s="113"/>
      <c r="Z98" s="118"/>
    </row>
    <row r="99" spans="1:26" ht="69.95" customHeight="1" x14ac:dyDescent="0.2">
      <c r="A99" s="112" t="str">
        <f t="shared" si="20"/>
        <v>OK</v>
      </c>
      <c r="B99" s="113">
        <v>88</v>
      </c>
      <c r="C99" s="114" t="s">
        <v>944</v>
      </c>
      <c r="D99" s="65"/>
      <c r="E99" s="66"/>
      <c r="F99" s="66"/>
      <c r="G99" s="66">
        <v>1</v>
      </c>
      <c r="H99" s="66"/>
      <c r="I99" s="57">
        <v>1</v>
      </c>
      <c r="J99" s="68">
        <f t="shared" si="21"/>
        <v>2</v>
      </c>
      <c r="K99" s="69">
        <f t="shared" si="22"/>
        <v>2</v>
      </c>
      <c r="L99" s="69">
        <f t="shared" si="23"/>
        <v>4</v>
      </c>
      <c r="M99" s="113" t="s">
        <v>775</v>
      </c>
      <c r="N99" s="58" t="str">
        <f t="shared" si="24"/>
        <v>ДА</v>
      </c>
      <c r="O99" s="113" t="s">
        <v>83</v>
      </c>
      <c r="P99" s="113" t="s">
        <v>84</v>
      </c>
      <c r="Q99" s="113" t="s">
        <v>128</v>
      </c>
      <c r="R99" s="113"/>
      <c r="S99" s="113"/>
      <c r="T99" s="113"/>
      <c r="U99" s="113" t="s">
        <v>137</v>
      </c>
      <c r="V99" s="113" t="s">
        <v>138</v>
      </c>
      <c r="W99" s="113"/>
      <c r="X99" s="113"/>
      <c r="Y99" s="113"/>
      <c r="Z99" s="118"/>
    </row>
    <row r="100" spans="1:26" ht="48.75" customHeight="1" x14ac:dyDescent="0.2">
      <c r="A100" s="112" t="str">
        <f t="shared" si="20"/>
        <v>OK</v>
      </c>
      <c r="B100" s="113">
        <v>89</v>
      </c>
      <c r="C100" s="114" t="s">
        <v>1005</v>
      </c>
      <c r="D100" s="65"/>
      <c r="E100" s="66">
        <v>1</v>
      </c>
      <c r="F100" s="66"/>
      <c r="G100" s="66"/>
      <c r="H100" s="66"/>
      <c r="I100" s="57">
        <v>1</v>
      </c>
      <c r="J100" s="68">
        <f t="shared" si="21"/>
        <v>4</v>
      </c>
      <c r="K100" s="69">
        <f t="shared" si="22"/>
        <v>4</v>
      </c>
      <c r="L100" s="69">
        <f t="shared" si="23"/>
        <v>4</v>
      </c>
      <c r="M100" s="113" t="s">
        <v>775</v>
      </c>
      <c r="N100" s="58" t="str">
        <f t="shared" si="24"/>
        <v>НЕТ</v>
      </c>
      <c r="O100" s="113" t="s">
        <v>12</v>
      </c>
      <c r="P100" s="113" t="s">
        <v>74</v>
      </c>
      <c r="Q100" s="113"/>
      <c r="R100" s="113"/>
      <c r="S100" s="113"/>
      <c r="T100" s="113"/>
      <c r="U100" s="113" t="s">
        <v>185</v>
      </c>
      <c r="V100" s="113" t="s">
        <v>137</v>
      </c>
      <c r="W100" s="113" t="s">
        <v>138</v>
      </c>
      <c r="X100" s="113"/>
      <c r="Y100" s="113"/>
      <c r="Z100" s="118"/>
    </row>
    <row r="101" spans="1:26" ht="30" customHeight="1" x14ac:dyDescent="0.2">
      <c r="A101" s="287" t="s">
        <v>887</v>
      </c>
      <c r="B101" s="288"/>
      <c r="C101" s="288"/>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9"/>
    </row>
    <row r="102" spans="1:26" ht="30" customHeight="1" x14ac:dyDescent="0.2">
      <c r="A102" s="284" t="s">
        <v>777</v>
      </c>
      <c r="B102" s="285"/>
      <c r="C102" s="285"/>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6"/>
    </row>
    <row r="103" spans="1:26" ht="48.75" customHeight="1" x14ac:dyDescent="0.2">
      <c r="A103" s="112" t="str">
        <f>IF(COUNT(D103:H103)&gt;1,"ОШИБКА",IF(COUNT(D103:H103)=0,"ОШИБКА","OK"))</f>
        <v>OK</v>
      </c>
      <c r="B103" s="113">
        <v>90</v>
      </c>
      <c r="C103" s="114" t="s">
        <v>945</v>
      </c>
      <c r="D103" s="65"/>
      <c r="E103" s="66">
        <v>1</v>
      </c>
      <c r="F103" s="66"/>
      <c r="G103" s="66"/>
      <c r="H103" s="66"/>
      <c r="I103" s="57">
        <v>1</v>
      </c>
      <c r="J103" s="68">
        <f>IF(A103="ОШИБКА","ОШИБКА",E103*4+F103*3+G103*2+H103*1+D103*0)</f>
        <v>4</v>
      </c>
      <c r="K103" s="69">
        <f>IF(A103="ОШИБКА","ОШИБКА",J103*I103)</f>
        <v>4</v>
      </c>
      <c r="L103" s="69">
        <f>IF(A103="ОШИБКА","ОШИБКА",IF(D103=1,0,4*I103))</f>
        <v>4</v>
      </c>
      <c r="M103" s="113" t="s">
        <v>776</v>
      </c>
      <c r="N103" s="58" t="str">
        <f>IF(OR(J103=4, J103=0),"НЕТ",IF(A103="ОШИБКА","ОШИБКА","ДА"))</f>
        <v>НЕТ</v>
      </c>
      <c r="O103" s="117" t="s">
        <v>44</v>
      </c>
      <c r="P103" s="113" t="s">
        <v>63</v>
      </c>
      <c r="Q103" s="113" t="s">
        <v>143</v>
      </c>
      <c r="R103" s="113" t="s">
        <v>75</v>
      </c>
      <c r="S103" s="113" t="s">
        <v>89</v>
      </c>
      <c r="T103" s="113"/>
      <c r="U103" s="113" t="s">
        <v>195</v>
      </c>
      <c r="V103" s="113"/>
      <c r="W103" s="113"/>
      <c r="X103" s="113"/>
      <c r="Y103" s="113"/>
      <c r="Z103" s="118"/>
    </row>
    <row r="104" spans="1:26" ht="53.25" customHeight="1" x14ac:dyDescent="0.2">
      <c r="A104" s="112" t="str">
        <f>IF(COUNT(D104:H104)&gt;1,"ОШИБКА",IF(COUNT(D104:H104)=0,"ОШИБКА","OK"))</f>
        <v>OK</v>
      </c>
      <c r="B104" s="113">
        <v>91</v>
      </c>
      <c r="C104" s="114" t="s">
        <v>990</v>
      </c>
      <c r="D104" s="65"/>
      <c r="E104" s="66"/>
      <c r="F104" s="66"/>
      <c r="G104" s="66"/>
      <c r="H104" s="66">
        <v>1</v>
      </c>
      <c r="I104" s="57">
        <v>1</v>
      </c>
      <c r="J104" s="68">
        <f>IF(A104="ОШИБКА","ОШИБКА",E104*4+F104*3+G104*2+H104*1+D104*0)</f>
        <v>1</v>
      </c>
      <c r="K104" s="69">
        <f>IF(A104="ОШИБКА","ОШИБКА",J104*I104)</f>
        <v>1</v>
      </c>
      <c r="L104" s="69">
        <f>IF(A104="ОШИБКА","ОШИБКА",IF(D104=1,0,4*I104))</f>
        <v>4</v>
      </c>
      <c r="M104" s="113" t="s">
        <v>776</v>
      </c>
      <c r="N104" s="58" t="str">
        <f>IF(OR(J104=4, J104=0),"НЕТ",IF(A104="ОШИБКА","ОШИБКА","ДА"))</f>
        <v>ДА</v>
      </c>
      <c r="O104" s="117" t="s">
        <v>10</v>
      </c>
      <c r="P104" s="113" t="s">
        <v>16</v>
      </c>
      <c r="Q104" s="113" t="s">
        <v>15</v>
      </c>
      <c r="R104" s="113"/>
      <c r="S104" s="113"/>
      <c r="T104" s="113"/>
      <c r="U104" s="113" t="s">
        <v>212</v>
      </c>
      <c r="V104" s="113">
        <v>7</v>
      </c>
      <c r="W104" s="113"/>
      <c r="X104" s="113"/>
      <c r="Y104" s="113"/>
      <c r="Z104" s="118"/>
    </row>
    <row r="105" spans="1:26" ht="47.25" customHeight="1" x14ac:dyDescent="0.2">
      <c r="A105" s="112" t="str">
        <f>IF(COUNT(D105:H105)&gt;1,"ОШИБКА",IF(COUNT(D105:H105)=0,"ОШИБКА","OK"))</f>
        <v>OK</v>
      </c>
      <c r="B105" s="113">
        <v>92</v>
      </c>
      <c r="C105" s="53" t="s">
        <v>1006</v>
      </c>
      <c r="D105" s="65"/>
      <c r="E105" s="66"/>
      <c r="F105" s="66"/>
      <c r="G105" s="66">
        <v>1</v>
      </c>
      <c r="H105" s="66"/>
      <c r="I105" s="57">
        <v>1</v>
      </c>
      <c r="J105" s="68">
        <f>IF(A105="ОШИБКА","ОШИБКА",E105*4+F105*3+G105*2+H105*1+D105*0)</f>
        <v>2</v>
      </c>
      <c r="K105" s="69">
        <f>IF(A105="ОШИБКА","ОШИБКА",J105*I105)</f>
        <v>2</v>
      </c>
      <c r="L105" s="69">
        <f>IF(A105="ОШИБКА","ОШИБКА",IF(D105=1,0,4*I105))</f>
        <v>4</v>
      </c>
      <c r="M105" s="113" t="s">
        <v>776</v>
      </c>
      <c r="N105" s="58" t="str">
        <f>IF(OR(J105=4, J105=0),"НЕТ",IF(A105="ОШИБКА","ОШИБКА","ДА"))</f>
        <v>ДА</v>
      </c>
      <c r="O105" s="117" t="s">
        <v>13</v>
      </c>
      <c r="P105" s="117" t="s">
        <v>144</v>
      </c>
      <c r="Q105" s="113" t="s">
        <v>132</v>
      </c>
      <c r="R105" s="113" t="s">
        <v>112</v>
      </c>
      <c r="S105" s="113" t="s">
        <v>92</v>
      </c>
      <c r="T105" s="113" t="s">
        <v>70</v>
      </c>
      <c r="U105" s="113" t="s">
        <v>231</v>
      </c>
      <c r="V105" s="113" t="s">
        <v>232</v>
      </c>
      <c r="W105" s="113"/>
      <c r="X105" s="113"/>
      <c r="Y105" s="113"/>
      <c r="Z105" s="118"/>
    </row>
    <row r="106" spans="1:26" ht="48.75" customHeight="1" x14ac:dyDescent="0.2">
      <c r="A106" s="112" t="str">
        <f>IF(COUNT(D106:H106)&gt;1,"ОШИБКА",IF(COUNT(D106:H106)=0,"ОШИБКА","OK"))</f>
        <v>OK</v>
      </c>
      <c r="B106" s="113">
        <v>93</v>
      </c>
      <c r="C106" s="114" t="s">
        <v>991</v>
      </c>
      <c r="D106" s="65"/>
      <c r="E106" s="66">
        <v>1</v>
      </c>
      <c r="F106" s="66"/>
      <c r="G106" s="66"/>
      <c r="H106" s="66"/>
      <c r="I106" s="57">
        <v>1</v>
      </c>
      <c r="J106" s="68">
        <f>IF(A106="ОШИБКА","ОШИБКА",E106*4+F106*3+G106*2+H106*1+D106*0)</f>
        <v>4</v>
      </c>
      <c r="K106" s="69">
        <f>IF(A106="ОШИБКА","ОШИБКА",J106*I106)</f>
        <v>4</v>
      </c>
      <c r="L106" s="69">
        <f>IF(A106="ОШИБКА","ОШИБКА",IF(D106=1,0,4*I106))</f>
        <v>4</v>
      </c>
      <c r="M106" s="113" t="s">
        <v>776</v>
      </c>
      <c r="N106" s="58" t="str">
        <f>IF(OR(J106=4, J106=0),"НЕТ",IF(A106="ОШИБКА","ОШИБКА","ДА"))</f>
        <v>НЕТ</v>
      </c>
      <c r="O106" s="117" t="s">
        <v>69</v>
      </c>
      <c r="P106" s="117" t="s">
        <v>188</v>
      </c>
      <c r="Q106" s="113" t="s">
        <v>167</v>
      </c>
      <c r="R106" s="113" t="s">
        <v>89</v>
      </c>
      <c r="S106" s="113" t="s">
        <v>92</v>
      </c>
      <c r="T106" s="113"/>
      <c r="U106" s="113">
        <v>14</v>
      </c>
      <c r="V106" s="113" t="s">
        <v>165</v>
      </c>
      <c r="W106" s="113"/>
      <c r="X106" s="113"/>
      <c r="Y106" s="113"/>
      <c r="Z106" s="118"/>
    </row>
    <row r="107" spans="1:26" ht="48.75" customHeight="1" x14ac:dyDescent="0.2">
      <c r="A107" s="112" t="str">
        <f>IF(COUNT(D107:H107)&gt;1,"ОШИБКА",IF(COUNT(D107:H107)=0,"ОШИБКА","OK"))</f>
        <v>OK</v>
      </c>
      <c r="B107" s="113">
        <v>94</v>
      </c>
      <c r="C107" s="114" t="s">
        <v>992</v>
      </c>
      <c r="D107" s="65"/>
      <c r="E107" s="66"/>
      <c r="F107" s="66"/>
      <c r="G107" s="66">
        <v>1</v>
      </c>
      <c r="H107" s="66"/>
      <c r="I107" s="57">
        <v>1</v>
      </c>
      <c r="J107" s="68">
        <f>IF(A107="ОШИБКА","ОШИБКА",E107*4+F107*3+G107*2+H107*1+D107*0)</f>
        <v>2</v>
      </c>
      <c r="K107" s="69">
        <f>IF(A107="ОШИБКА","ОШИБКА",J107*I107)</f>
        <v>2</v>
      </c>
      <c r="L107" s="69">
        <f>IF(A107="ОШИБКА","ОШИБКА",IF(D107=1,0,4*I107))</f>
        <v>4</v>
      </c>
      <c r="M107" s="113" t="s">
        <v>776</v>
      </c>
      <c r="N107" s="58" t="str">
        <f>IF(OR(J107=4, J107=0),"НЕТ",IF(A107="ОШИБКА","ОШИБКА","ДА"))</f>
        <v>ДА</v>
      </c>
      <c r="O107" s="117" t="s">
        <v>49</v>
      </c>
      <c r="P107" s="117" t="s">
        <v>66</v>
      </c>
      <c r="Q107" s="113" t="s">
        <v>70</v>
      </c>
      <c r="R107" s="113" t="s">
        <v>41</v>
      </c>
      <c r="S107" s="113" t="s">
        <v>82</v>
      </c>
      <c r="T107" s="113"/>
      <c r="U107" s="113">
        <v>52</v>
      </c>
      <c r="V107" s="113" t="s">
        <v>196</v>
      </c>
      <c r="W107" s="113" t="s">
        <v>190</v>
      </c>
      <c r="X107" s="113"/>
      <c r="Y107" s="113"/>
      <c r="Z107" s="118"/>
    </row>
    <row r="108" spans="1:26" ht="30" customHeight="1" x14ac:dyDescent="0.2">
      <c r="A108" s="284" t="s">
        <v>457</v>
      </c>
      <c r="B108" s="285"/>
      <c r="C108" s="285"/>
      <c r="D108" s="285"/>
      <c r="E108" s="285"/>
      <c r="F108" s="285"/>
      <c r="G108" s="285"/>
      <c r="H108" s="285"/>
      <c r="I108" s="285"/>
      <c r="J108" s="285"/>
      <c r="K108" s="285"/>
      <c r="L108" s="285"/>
      <c r="M108" s="285"/>
      <c r="N108" s="285"/>
      <c r="O108" s="285"/>
      <c r="P108" s="285"/>
      <c r="Q108" s="285"/>
      <c r="R108" s="285"/>
      <c r="S108" s="285"/>
      <c r="T108" s="285"/>
      <c r="U108" s="285"/>
      <c r="V108" s="285"/>
      <c r="W108" s="285"/>
      <c r="X108" s="285"/>
      <c r="Y108" s="285"/>
      <c r="Z108" s="286"/>
    </row>
    <row r="109" spans="1:26" ht="48.75" customHeight="1" x14ac:dyDescent="0.2">
      <c r="A109" s="112" t="str">
        <f t="shared" ref="A109:A121" si="25">IF(COUNT(D109:H109)&gt;1,"ОШИБКА",IF(COUNT(D109:H109)=0,"ОШИБКА","OK"))</f>
        <v>OK</v>
      </c>
      <c r="B109" s="113">
        <v>95</v>
      </c>
      <c r="C109" s="114" t="s">
        <v>1007</v>
      </c>
      <c r="D109" s="65"/>
      <c r="E109" s="66"/>
      <c r="F109" s="66"/>
      <c r="G109" s="66">
        <v>1</v>
      </c>
      <c r="H109" s="66"/>
      <c r="I109" s="57">
        <v>1</v>
      </c>
      <c r="J109" s="68">
        <f t="shared" ref="J109:J121" si="26">IF(A109="ОШИБКА","ОШИБКА",E109*4+F109*3+G109*2+H109*1+D109*0)</f>
        <v>2</v>
      </c>
      <c r="K109" s="69">
        <f t="shared" ref="K109:K121" si="27">IF(A109="ОШИБКА","ОШИБКА",J109*I109)</f>
        <v>2</v>
      </c>
      <c r="L109" s="69">
        <f t="shared" ref="L109:L121" si="28">IF(A109="ОШИБКА","ОШИБКА",IF(D109=1,0,4*I109))</f>
        <v>4</v>
      </c>
      <c r="M109" s="113" t="s">
        <v>779</v>
      </c>
      <c r="N109" s="58" t="str">
        <f t="shared" ref="N109:N121" si="29">IF(OR(J109=4, J109=0),"НЕТ",IF(A109="ОШИБКА","ОШИБКА","ДА"))</f>
        <v>ДА</v>
      </c>
      <c r="O109" s="113" t="s">
        <v>187</v>
      </c>
      <c r="P109" s="113" t="s">
        <v>139</v>
      </c>
      <c r="Q109" s="113" t="s">
        <v>19</v>
      </c>
      <c r="R109" s="113" t="s">
        <v>62</v>
      </c>
      <c r="S109" s="113"/>
      <c r="T109" s="113"/>
      <c r="U109" s="113" t="s">
        <v>233</v>
      </c>
      <c r="V109" s="113" t="s">
        <v>162</v>
      </c>
      <c r="W109" s="113"/>
      <c r="X109" s="113"/>
      <c r="Y109" s="113"/>
      <c r="Z109" s="118"/>
    </row>
    <row r="110" spans="1:26" ht="48.75" customHeight="1" x14ac:dyDescent="0.2">
      <c r="A110" s="112" t="str">
        <f t="shared" si="25"/>
        <v>OK</v>
      </c>
      <c r="B110" s="113">
        <v>96</v>
      </c>
      <c r="C110" s="114" t="s">
        <v>1008</v>
      </c>
      <c r="D110" s="65"/>
      <c r="E110" s="66">
        <v>1</v>
      </c>
      <c r="F110" s="66"/>
      <c r="G110" s="66"/>
      <c r="H110" s="66"/>
      <c r="I110" s="57">
        <v>1</v>
      </c>
      <c r="J110" s="68">
        <f t="shared" si="26"/>
        <v>4</v>
      </c>
      <c r="K110" s="69">
        <f t="shared" si="27"/>
        <v>4</v>
      </c>
      <c r="L110" s="69">
        <f t="shared" si="28"/>
        <v>4</v>
      </c>
      <c r="M110" s="113" t="s">
        <v>779</v>
      </c>
      <c r="N110" s="58" t="str">
        <f t="shared" si="29"/>
        <v>НЕТ</v>
      </c>
      <c r="O110" s="113" t="s">
        <v>234</v>
      </c>
      <c r="P110" s="113" t="s">
        <v>78</v>
      </c>
      <c r="Q110" s="113" t="s">
        <v>7</v>
      </c>
      <c r="R110" s="113"/>
      <c r="S110" s="113"/>
      <c r="T110" s="113"/>
      <c r="U110" s="113" t="s">
        <v>235</v>
      </c>
      <c r="V110" s="113"/>
      <c r="W110" s="113"/>
      <c r="X110" s="113"/>
      <c r="Y110" s="113"/>
      <c r="Z110" s="118"/>
    </row>
    <row r="111" spans="1:26" ht="48.75" customHeight="1" x14ac:dyDescent="0.2">
      <c r="A111" s="112" t="str">
        <f t="shared" si="25"/>
        <v>OK</v>
      </c>
      <c r="B111" s="113">
        <v>97</v>
      </c>
      <c r="C111" s="114" t="s">
        <v>1009</v>
      </c>
      <c r="D111" s="65"/>
      <c r="E111" s="66">
        <v>1</v>
      </c>
      <c r="F111" s="66"/>
      <c r="G111" s="66"/>
      <c r="H111" s="66"/>
      <c r="I111" s="57">
        <v>1</v>
      </c>
      <c r="J111" s="68">
        <f t="shared" si="26"/>
        <v>4</v>
      </c>
      <c r="K111" s="69">
        <f t="shared" si="27"/>
        <v>4</v>
      </c>
      <c r="L111" s="69">
        <f t="shared" si="28"/>
        <v>4</v>
      </c>
      <c r="M111" s="113" t="s">
        <v>779</v>
      </c>
      <c r="N111" s="58" t="str">
        <f t="shared" si="29"/>
        <v>НЕТ</v>
      </c>
      <c r="O111" s="113" t="s">
        <v>38</v>
      </c>
      <c r="P111" s="113" t="s">
        <v>68</v>
      </c>
      <c r="Q111" s="113" t="s">
        <v>80</v>
      </c>
      <c r="R111" s="113" t="s">
        <v>81</v>
      </c>
      <c r="S111" s="113"/>
      <c r="T111" s="113"/>
      <c r="U111" s="113">
        <v>19</v>
      </c>
      <c r="V111" s="113" t="s">
        <v>236</v>
      </c>
      <c r="W111" s="113" t="s">
        <v>231</v>
      </c>
      <c r="X111" s="113"/>
      <c r="Y111" s="113"/>
      <c r="Z111" s="118"/>
    </row>
    <row r="112" spans="1:26" ht="56.1" customHeight="1" x14ac:dyDescent="0.2">
      <c r="A112" s="112" t="str">
        <f t="shared" si="25"/>
        <v>OK</v>
      </c>
      <c r="B112" s="113">
        <v>98</v>
      </c>
      <c r="C112" s="114" t="s">
        <v>1010</v>
      </c>
      <c r="D112" s="65"/>
      <c r="E112" s="66">
        <v>1</v>
      </c>
      <c r="F112" s="66"/>
      <c r="G112" s="66"/>
      <c r="H112" s="66"/>
      <c r="I112" s="57">
        <v>2</v>
      </c>
      <c r="J112" s="68">
        <f t="shared" si="26"/>
        <v>4</v>
      </c>
      <c r="K112" s="69">
        <f t="shared" si="27"/>
        <v>8</v>
      </c>
      <c r="L112" s="69">
        <f t="shared" si="28"/>
        <v>8</v>
      </c>
      <c r="M112" s="113" t="s">
        <v>779</v>
      </c>
      <c r="N112" s="58" t="str">
        <f t="shared" si="29"/>
        <v>НЕТ</v>
      </c>
      <c r="O112" s="113" t="s">
        <v>11</v>
      </c>
      <c r="P112" s="113" t="s">
        <v>82</v>
      </c>
      <c r="Q112" s="113" t="s">
        <v>73</v>
      </c>
      <c r="R112" s="113" t="s">
        <v>199</v>
      </c>
      <c r="S112" s="113" t="s">
        <v>151</v>
      </c>
      <c r="T112" s="113"/>
      <c r="U112" s="113" t="s">
        <v>158</v>
      </c>
      <c r="V112" s="113" t="s">
        <v>237</v>
      </c>
      <c r="W112" s="113" t="s">
        <v>159</v>
      </c>
      <c r="X112" s="113" t="s">
        <v>238</v>
      </c>
      <c r="Y112" s="113"/>
      <c r="Z112" s="118"/>
    </row>
    <row r="113" spans="1:26" ht="56.1" customHeight="1" x14ac:dyDescent="0.2">
      <c r="A113" s="112" t="str">
        <f t="shared" si="25"/>
        <v>OK</v>
      </c>
      <c r="B113" s="113">
        <v>99</v>
      </c>
      <c r="C113" s="114" t="s">
        <v>1011</v>
      </c>
      <c r="D113" s="65">
        <v>1</v>
      </c>
      <c r="E113" s="66"/>
      <c r="F113" s="66"/>
      <c r="G113" s="66"/>
      <c r="H113" s="66"/>
      <c r="I113" s="57">
        <v>1</v>
      </c>
      <c r="J113" s="68">
        <f t="shared" si="26"/>
        <v>0</v>
      </c>
      <c r="K113" s="69">
        <f t="shared" si="27"/>
        <v>0</v>
      </c>
      <c r="L113" s="69">
        <f t="shared" si="28"/>
        <v>0</v>
      </c>
      <c r="M113" s="113" t="s">
        <v>779</v>
      </c>
      <c r="N113" s="58" t="str">
        <f t="shared" si="29"/>
        <v>НЕТ</v>
      </c>
      <c r="O113" s="113" t="s">
        <v>48</v>
      </c>
      <c r="P113" s="113" t="s">
        <v>18</v>
      </c>
      <c r="Q113" s="113" t="s">
        <v>62</v>
      </c>
      <c r="R113" s="113"/>
      <c r="S113" s="113"/>
      <c r="T113" s="113"/>
      <c r="U113" s="113" t="s">
        <v>150</v>
      </c>
      <c r="V113" s="113" t="s">
        <v>239</v>
      </c>
      <c r="W113" s="113" t="s">
        <v>203</v>
      </c>
      <c r="X113" s="113"/>
      <c r="Y113" s="113"/>
      <c r="Z113" s="118"/>
    </row>
    <row r="114" spans="1:26" ht="48.75" customHeight="1" x14ac:dyDescent="0.2">
      <c r="A114" s="112" t="str">
        <f t="shared" si="25"/>
        <v>OK</v>
      </c>
      <c r="B114" s="113">
        <v>100</v>
      </c>
      <c r="C114" s="114" t="s">
        <v>1012</v>
      </c>
      <c r="D114" s="65"/>
      <c r="E114" s="66">
        <v>1</v>
      </c>
      <c r="F114" s="66"/>
      <c r="G114" s="66"/>
      <c r="H114" s="66"/>
      <c r="I114" s="57">
        <v>2</v>
      </c>
      <c r="J114" s="68">
        <f t="shared" si="26"/>
        <v>4</v>
      </c>
      <c r="K114" s="69">
        <f t="shared" si="27"/>
        <v>8</v>
      </c>
      <c r="L114" s="69">
        <f t="shared" si="28"/>
        <v>8</v>
      </c>
      <c r="M114" s="113" t="s">
        <v>779</v>
      </c>
      <c r="N114" s="58" t="str">
        <f t="shared" si="29"/>
        <v>НЕТ</v>
      </c>
      <c r="O114" s="113" t="s">
        <v>16</v>
      </c>
      <c r="P114" s="113" t="s">
        <v>18</v>
      </c>
      <c r="Q114" s="113"/>
      <c r="R114" s="113"/>
      <c r="S114" s="113"/>
      <c r="T114" s="113"/>
      <c r="U114" s="113" t="s">
        <v>137</v>
      </c>
      <c r="V114" s="113" t="s">
        <v>185</v>
      </c>
      <c r="W114" s="113" t="s">
        <v>140</v>
      </c>
      <c r="X114" s="113"/>
      <c r="Y114" s="113"/>
      <c r="Z114" s="118"/>
    </row>
    <row r="115" spans="1:26" ht="48.75" customHeight="1" x14ac:dyDescent="0.2">
      <c r="A115" s="112" t="str">
        <f t="shared" si="25"/>
        <v>OK</v>
      </c>
      <c r="B115" s="113">
        <v>101</v>
      </c>
      <c r="C115" s="53" t="s">
        <v>1013</v>
      </c>
      <c r="D115" s="65">
        <v>1</v>
      </c>
      <c r="E115" s="66"/>
      <c r="F115" s="66"/>
      <c r="G115" s="66"/>
      <c r="H115" s="66"/>
      <c r="I115" s="57">
        <v>1</v>
      </c>
      <c r="J115" s="68">
        <f t="shared" si="26"/>
        <v>0</v>
      </c>
      <c r="K115" s="69">
        <f t="shared" si="27"/>
        <v>0</v>
      </c>
      <c r="L115" s="69">
        <f t="shared" si="28"/>
        <v>0</v>
      </c>
      <c r="M115" s="113" t="s">
        <v>779</v>
      </c>
      <c r="N115" s="58" t="str">
        <f t="shared" si="29"/>
        <v>НЕТ</v>
      </c>
      <c r="O115" s="113" t="s">
        <v>61</v>
      </c>
      <c r="P115" s="113" t="s">
        <v>18</v>
      </c>
      <c r="Q115" s="113" t="s">
        <v>78</v>
      </c>
      <c r="R115" s="113" t="s">
        <v>240</v>
      </c>
      <c r="S115" s="113"/>
      <c r="T115" s="113"/>
      <c r="U115" s="113" t="s">
        <v>137</v>
      </c>
      <c r="V115" s="113" t="s">
        <v>185</v>
      </c>
      <c r="W115" s="113" t="s">
        <v>203</v>
      </c>
      <c r="X115" s="113"/>
      <c r="Y115" s="113"/>
      <c r="Z115" s="118"/>
    </row>
    <row r="116" spans="1:26" ht="48.75" customHeight="1" x14ac:dyDescent="0.2">
      <c r="A116" s="112" t="str">
        <f t="shared" si="25"/>
        <v>OK</v>
      </c>
      <c r="B116" s="113">
        <v>102</v>
      </c>
      <c r="C116" s="114" t="s">
        <v>1014</v>
      </c>
      <c r="D116" s="65">
        <v>1</v>
      </c>
      <c r="E116" s="66"/>
      <c r="F116" s="66"/>
      <c r="G116" s="66"/>
      <c r="H116" s="66"/>
      <c r="I116" s="57">
        <v>1</v>
      </c>
      <c r="J116" s="68">
        <f t="shared" si="26"/>
        <v>0</v>
      </c>
      <c r="K116" s="69">
        <f t="shared" si="27"/>
        <v>0</v>
      </c>
      <c r="L116" s="69">
        <f t="shared" si="28"/>
        <v>0</v>
      </c>
      <c r="M116" s="113" t="s">
        <v>779</v>
      </c>
      <c r="N116" s="58" t="str">
        <f t="shared" si="29"/>
        <v>НЕТ</v>
      </c>
      <c r="O116" s="113" t="s">
        <v>19</v>
      </c>
      <c r="P116" s="113" t="s">
        <v>62</v>
      </c>
      <c r="Q116" s="113" t="s">
        <v>78</v>
      </c>
      <c r="R116" s="113"/>
      <c r="S116" s="113"/>
      <c r="T116" s="113"/>
      <c r="U116" s="113" t="s">
        <v>233</v>
      </c>
      <c r="V116" s="113" t="s">
        <v>185</v>
      </c>
      <c r="W116" s="113"/>
      <c r="X116" s="113"/>
      <c r="Y116" s="113"/>
      <c r="Z116" s="118"/>
    </row>
    <row r="117" spans="1:26" ht="48.75" customHeight="1" x14ac:dyDescent="0.2">
      <c r="A117" s="112" t="str">
        <f t="shared" si="25"/>
        <v>OK</v>
      </c>
      <c r="B117" s="113">
        <v>103</v>
      </c>
      <c r="C117" s="114" t="s">
        <v>1015</v>
      </c>
      <c r="D117" s="65">
        <v>1</v>
      </c>
      <c r="E117" s="66"/>
      <c r="F117" s="66"/>
      <c r="G117" s="66"/>
      <c r="H117" s="66"/>
      <c r="I117" s="57">
        <v>1</v>
      </c>
      <c r="J117" s="68">
        <f t="shared" si="26"/>
        <v>0</v>
      </c>
      <c r="K117" s="69">
        <f t="shared" si="27"/>
        <v>0</v>
      </c>
      <c r="L117" s="69">
        <f t="shared" si="28"/>
        <v>0</v>
      </c>
      <c r="M117" s="113" t="s">
        <v>779</v>
      </c>
      <c r="N117" s="58" t="str">
        <f t="shared" si="29"/>
        <v>НЕТ</v>
      </c>
      <c r="O117" s="113" t="s">
        <v>241</v>
      </c>
      <c r="P117" s="113" t="s">
        <v>110</v>
      </c>
      <c r="Q117" s="113" t="s">
        <v>151</v>
      </c>
      <c r="R117" s="113" t="s">
        <v>82</v>
      </c>
      <c r="S117" s="113"/>
      <c r="T117" s="113"/>
      <c r="U117" s="113" t="s">
        <v>164</v>
      </c>
      <c r="V117" s="113"/>
      <c r="W117" s="113"/>
      <c r="X117" s="113"/>
      <c r="Y117" s="113"/>
      <c r="Z117" s="118"/>
    </row>
    <row r="118" spans="1:26" ht="56.1" customHeight="1" x14ac:dyDescent="0.2">
      <c r="A118" s="112" t="str">
        <f t="shared" si="25"/>
        <v>OK</v>
      </c>
      <c r="B118" s="113">
        <v>104</v>
      </c>
      <c r="C118" s="114" t="s">
        <v>1016</v>
      </c>
      <c r="D118" s="65">
        <v>1</v>
      </c>
      <c r="E118" s="66"/>
      <c r="F118" s="66"/>
      <c r="G118" s="66"/>
      <c r="H118" s="66"/>
      <c r="I118" s="57">
        <v>1</v>
      </c>
      <c r="J118" s="68">
        <f t="shared" si="26"/>
        <v>0</v>
      </c>
      <c r="K118" s="69">
        <f t="shared" si="27"/>
        <v>0</v>
      </c>
      <c r="L118" s="69">
        <f t="shared" si="28"/>
        <v>0</v>
      </c>
      <c r="M118" s="113" t="s">
        <v>779</v>
      </c>
      <c r="N118" s="58" t="str">
        <f t="shared" si="29"/>
        <v>НЕТ</v>
      </c>
      <c r="O118" s="113" t="s">
        <v>240</v>
      </c>
      <c r="P118" s="113" t="s">
        <v>179</v>
      </c>
      <c r="Q118" s="113" t="s">
        <v>148</v>
      </c>
      <c r="R118" s="113" t="s">
        <v>78</v>
      </c>
      <c r="S118" s="113" t="s">
        <v>111</v>
      </c>
      <c r="T118" s="113"/>
      <c r="U118" s="113" t="s">
        <v>137</v>
      </c>
      <c r="V118" s="113" t="s">
        <v>138</v>
      </c>
      <c r="W118" s="113" t="s">
        <v>232</v>
      </c>
      <c r="X118" s="113">
        <v>43</v>
      </c>
      <c r="Y118" s="113"/>
      <c r="Z118" s="118"/>
    </row>
    <row r="119" spans="1:26" ht="48.75" customHeight="1" x14ac:dyDescent="0.2">
      <c r="A119" s="112" t="str">
        <f t="shared" si="25"/>
        <v>OK</v>
      </c>
      <c r="B119" s="113">
        <v>105</v>
      </c>
      <c r="C119" s="114" t="s">
        <v>1017</v>
      </c>
      <c r="D119" s="65"/>
      <c r="E119" s="66">
        <v>1</v>
      </c>
      <c r="F119" s="66"/>
      <c r="G119" s="66"/>
      <c r="H119" s="66"/>
      <c r="I119" s="57">
        <v>1</v>
      </c>
      <c r="J119" s="68">
        <f t="shared" si="26"/>
        <v>4</v>
      </c>
      <c r="K119" s="69">
        <f t="shared" si="27"/>
        <v>4</v>
      </c>
      <c r="L119" s="69">
        <f t="shared" si="28"/>
        <v>4</v>
      </c>
      <c r="M119" s="113" t="s">
        <v>779</v>
      </c>
      <c r="N119" s="58" t="str">
        <f t="shared" si="29"/>
        <v>НЕТ</v>
      </c>
      <c r="O119" s="113" t="s">
        <v>83</v>
      </c>
      <c r="P119" s="113" t="s">
        <v>78</v>
      </c>
      <c r="Q119" s="113" t="s">
        <v>85</v>
      </c>
      <c r="R119" s="113"/>
      <c r="S119" s="113"/>
      <c r="T119" s="113"/>
      <c r="U119" s="113">
        <v>44</v>
      </c>
      <c r="V119" s="113"/>
      <c r="W119" s="113"/>
      <c r="X119" s="113"/>
      <c r="Y119" s="113"/>
      <c r="Z119" s="118"/>
    </row>
    <row r="120" spans="1:26" ht="48.75" customHeight="1" x14ac:dyDescent="0.2">
      <c r="A120" s="112" t="str">
        <f t="shared" si="25"/>
        <v>OK</v>
      </c>
      <c r="B120" s="113">
        <v>106</v>
      </c>
      <c r="C120" s="114" t="s">
        <v>1018</v>
      </c>
      <c r="D120" s="65"/>
      <c r="E120" s="66">
        <v>1</v>
      </c>
      <c r="F120" s="66"/>
      <c r="G120" s="66"/>
      <c r="H120" s="66"/>
      <c r="I120" s="57">
        <v>1</v>
      </c>
      <c r="J120" s="68">
        <f t="shared" si="26"/>
        <v>4</v>
      </c>
      <c r="K120" s="69">
        <f t="shared" si="27"/>
        <v>4</v>
      </c>
      <c r="L120" s="69">
        <f t="shared" si="28"/>
        <v>4</v>
      </c>
      <c r="M120" s="113" t="s">
        <v>779</v>
      </c>
      <c r="N120" s="58" t="str">
        <f t="shared" si="29"/>
        <v>НЕТ</v>
      </c>
      <c r="O120" s="113" t="s">
        <v>111</v>
      </c>
      <c r="P120" s="113"/>
      <c r="Q120" s="113"/>
      <c r="R120" s="113"/>
      <c r="S120" s="113"/>
      <c r="T120" s="113"/>
      <c r="U120" s="113">
        <v>44</v>
      </c>
      <c r="V120" s="113" t="s">
        <v>225</v>
      </c>
      <c r="W120" s="113" t="s">
        <v>226</v>
      </c>
      <c r="X120" s="113"/>
      <c r="Y120" s="113"/>
      <c r="Z120" s="118"/>
    </row>
    <row r="121" spans="1:26" ht="48.75" customHeight="1" x14ac:dyDescent="0.2">
      <c r="A121" s="112" t="str">
        <f t="shared" si="25"/>
        <v>OK</v>
      </c>
      <c r="B121" s="113">
        <v>107</v>
      </c>
      <c r="C121" s="53" t="s">
        <v>1019</v>
      </c>
      <c r="D121" s="65"/>
      <c r="E121" s="66"/>
      <c r="F121" s="66"/>
      <c r="G121" s="66"/>
      <c r="H121" s="66">
        <v>1</v>
      </c>
      <c r="I121" s="57">
        <v>1</v>
      </c>
      <c r="J121" s="68">
        <f t="shared" si="26"/>
        <v>1</v>
      </c>
      <c r="K121" s="69">
        <f t="shared" si="27"/>
        <v>1</v>
      </c>
      <c r="L121" s="69">
        <f t="shared" si="28"/>
        <v>4</v>
      </c>
      <c r="M121" s="113" t="s">
        <v>779</v>
      </c>
      <c r="N121" s="58" t="str">
        <f t="shared" si="29"/>
        <v>ДА</v>
      </c>
      <c r="O121" s="113" t="s">
        <v>81</v>
      </c>
      <c r="P121" s="113" t="s">
        <v>84</v>
      </c>
      <c r="Q121" s="113" t="s">
        <v>83</v>
      </c>
      <c r="R121" s="113" t="s">
        <v>80</v>
      </c>
      <c r="S121" s="113" t="s">
        <v>58</v>
      </c>
      <c r="T121" s="113" t="s">
        <v>219</v>
      </c>
      <c r="U121" s="113" t="s">
        <v>164</v>
      </c>
      <c r="V121" s="113"/>
      <c r="W121" s="113"/>
      <c r="X121" s="113"/>
      <c r="Y121" s="113"/>
      <c r="Z121" s="118"/>
    </row>
    <row r="122" spans="1:26" ht="30" customHeight="1" x14ac:dyDescent="0.2">
      <c r="A122" s="284" t="s">
        <v>780</v>
      </c>
      <c r="B122" s="285"/>
      <c r="C122" s="285"/>
      <c r="D122" s="285"/>
      <c r="E122" s="285"/>
      <c r="F122" s="285"/>
      <c r="G122" s="285"/>
      <c r="H122" s="285"/>
      <c r="I122" s="285"/>
      <c r="J122" s="285"/>
      <c r="K122" s="285"/>
      <c r="L122" s="285"/>
      <c r="M122" s="285"/>
      <c r="N122" s="285"/>
      <c r="O122" s="285"/>
      <c r="P122" s="285"/>
      <c r="Q122" s="285"/>
      <c r="R122" s="285"/>
      <c r="S122" s="285"/>
      <c r="T122" s="285"/>
      <c r="U122" s="285"/>
      <c r="V122" s="285"/>
      <c r="W122" s="285"/>
      <c r="X122" s="285"/>
      <c r="Y122" s="285"/>
      <c r="Z122" s="286"/>
    </row>
    <row r="123" spans="1:26" ht="56.1" customHeight="1" x14ac:dyDescent="0.2">
      <c r="A123" s="112" t="str">
        <f t="shared" ref="A123:A128" si="30">IF(COUNT(D123:H123)&gt;1,"ОШИБКА",IF(COUNT(D123:H123)=0,"ОШИБКА","OK"))</f>
        <v>OK</v>
      </c>
      <c r="B123" s="113">
        <v>108</v>
      </c>
      <c r="C123" s="114" t="s">
        <v>1020</v>
      </c>
      <c r="D123" s="65"/>
      <c r="E123" s="66"/>
      <c r="F123" s="66">
        <v>1</v>
      </c>
      <c r="G123" s="66"/>
      <c r="H123" s="66"/>
      <c r="I123" s="57">
        <v>1</v>
      </c>
      <c r="J123" s="68">
        <f t="shared" ref="J123:J128" si="31">IF(A123="ОШИБКА","ОШИБКА",E123*4+F123*3+G123*2+H123*1+D123*0)</f>
        <v>3</v>
      </c>
      <c r="K123" s="69">
        <f t="shared" ref="K123:K128" si="32">IF(A123="ОШИБКА","ОШИБКА",J123*I123)</f>
        <v>3</v>
      </c>
      <c r="L123" s="69">
        <f t="shared" ref="L123:L128" si="33">IF(A123="ОШИБКА","ОШИБКА",IF(D123=1,0,4*I123))</f>
        <v>4</v>
      </c>
      <c r="M123" s="113" t="s">
        <v>781</v>
      </c>
      <c r="N123" s="58" t="str">
        <f t="shared" ref="N123:N128" si="34">IF(OR(J123=4, J123=0),"НЕТ",IF(A123="ОШИБКА","ОШИБКА","ДА"))</f>
        <v>ДА</v>
      </c>
      <c r="O123" s="113" t="s">
        <v>60</v>
      </c>
      <c r="P123" s="113" t="s">
        <v>56</v>
      </c>
      <c r="Q123" s="113" t="s">
        <v>59</v>
      </c>
      <c r="R123" s="113"/>
      <c r="S123" s="113"/>
      <c r="T123" s="113"/>
      <c r="U123" s="113" t="s">
        <v>198</v>
      </c>
      <c r="V123" s="113"/>
      <c r="W123" s="113"/>
      <c r="X123" s="113"/>
      <c r="Y123" s="113"/>
      <c r="Z123" s="118"/>
    </row>
    <row r="124" spans="1:26" ht="56.1" customHeight="1" x14ac:dyDescent="0.2">
      <c r="A124" s="112" t="str">
        <f t="shared" si="30"/>
        <v>OK</v>
      </c>
      <c r="B124" s="113">
        <v>109</v>
      </c>
      <c r="C124" s="114" t="s">
        <v>1200</v>
      </c>
      <c r="D124" s="65"/>
      <c r="E124" s="66">
        <v>1</v>
      </c>
      <c r="F124" s="66"/>
      <c r="G124" s="66"/>
      <c r="H124" s="66"/>
      <c r="I124" s="57">
        <v>1</v>
      </c>
      <c r="J124" s="68">
        <f t="shared" si="31"/>
        <v>4</v>
      </c>
      <c r="K124" s="69">
        <f t="shared" si="32"/>
        <v>4</v>
      </c>
      <c r="L124" s="69">
        <f t="shared" si="33"/>
        <v>4</v>
      </c>
      <c r="M124" s="113" t="s">
        <v>781</v>
      </c>
      <c r="N124" s="58" t="str">
        <f t="shared" si="34"/>
        <v>НЕТ</v>
      </c>
      <c r="O124" s="113" t="s">
        <v>127</v>
      </c>
      <c r="P124" s="113" t="s">
        <v>219</v>
      </c>
      <c r="Q124" s="113" t="s">
        <v>38</v>
      </c>
      <c r="R124" s="113" t="s">
        <v>59</v>
      </c>
      <c r="S124" s="113"/>
      <c r="T124" s="113"/>
      <c r="U124" s="113">
        <v>19</v>
      </c>
      <c r="V124" s="113"/>
      <c r="W124" s="113"/>
      <c r="X124" s="113"/>
      <c r="Y124" s="113"/>
      <c r="Z124" s="118"/>
    </row>
    <row r="125" spans="1:26" ht="48.75" customHeight="1" x14ac:dyDescent="0.2">
      <c r="A125" s="112" t="str">
        <f t="shared" si="30"/>
        <v>OK</v>
      </c>
      <c r="B125" s="113">
        <v>110</v>
      </c>
      <c r="C125" s="114" t="s">
        <v>1021</v>
      </c>
      <c r="D125" s="65"/>
      <c r="E125" s="66"/>
      <c r="F125" s="66"/>
      <c r="G125" s="66">
        <v>1</v>
      </c>
      <c r="H125" s="66"/>
      <c r="I125" s="57">
        <v>1</v>
      </c>
      <c r="J125" s="68">
        <f t="shared" si="31"/>
        <v>2</v>
      </c>
      <c r="K125" s="69">
        <f t="shared" si="32"/>
        <v>2</v>
      </c>
      <c r="L125" s="69">
        <f t="shared" si="33"/>
        <v>4</v>
      </c>
      <c r="M125" s="113" t="s">
        <v>781</v>
      </c>
      <c r="N125" s="58" t="str">
        <f t="shared" si="34"/>
        <v>ДА</v>
      </c>
      <c r="O125" s="113" t="s">
        <v>20</v>
      </c>
      <c r="P125" s="113" t="s">
        <v>57</v>
      </c>
      <c r="Q125" s="113" t="s">
        <v>63</v>
      </c>
      <c r="R125" s="113"/>
      <c r="S125" s="113"/>
      <c r="T125" s="113"/>
      <c r="U125" s="113" t="s">
        <v>208</v>
      </c>
      <c r="V125" s="113" t="s">
        <v>137</v>
      </c>
      <c r="W125" s="113" t="s">
        <v>138</v>
      </c>
      <c r="X125" s="113"/>
      <c r="Y125" s="113"/>
      <c r="Z125" s="118"/>
    </row>
    <row r="126" spans="1:26" ht="56.1" customHeight="1" x14ac:dyDescent="0.2">
      <c r="A126" s="112" t="str">
        <f t="shared" si="30"/>
        <v>OK</v>
      </c>
      <c r="B126" s="113">
        <v>111</v>
      </c>
      <c r="C126" s="114" t="s">
        <v>1022</v>
      </c>
      <c r="D126" s="65"/>
      <c r="E126" s="66"/>
      <c r="F126" s="66"/>
      <c r="G126" s="66">
        <v>1</v>
      </c>
      <c r="H126" s="66"/>
      <c r="I126" s="57">
        <v>1</v>
      </c>
      <c r="J126" s="68">
        <f t="shared" si="31"/>
        <v>2</v>
      </c>
      <c r="K126" s="69">
        <f t="shared" si="32"/>
        <v>2</v>
      </c>
      <c r="L126" s="69">
        <f t="shared" si="33"/>
        <v>4</v>
      </c>
      <c r="M126" s="113" t="s">
        <v>781</v>
      </c>
      <c r="N126" s="58" t="str">
        <f t="shared" si="34"/>
        <v>ДА</v>
      </c>
      <c r="O126" s="113" t="s">
        <v>20</v>
      </c>
      <c r="P126" s="113" t="s">
        <v>52</v>
      </c>
      <c r="Q126" s="113" t="s">
        <v>53</v>
      </c>
      <c r="R126" s="113" t="s">
        <v>54</v>
      </c>
      <c r="S126" s="113" t="s">
        <v>55</v>
      </c>
      <c r="T126" s="113"/>
      <c r="U126" s="113" t="s">
        <v>137</v>
      </c>
      <c r="V126" s="113" t="s">
        <v>185</v>
      </c>
      <c r="W126" s="113"/>
      <c r="X126" s="113"/>
      <c r="Y126" s="113"/>
      <c r="Z126" s="118"/>
    </row>
    <row r="127" spans="1:26" ht="48.75" customHeight="1" x14ac:dyDescent="0.2">
      <c r="A127" s="112" t="str">
        <f t="shared" si="30"/>
        <v>OK</v>
      </c>
      <c r="B127" s="113">
        <v>112</v>
      </c>
      <c r="C127" s="114" t="s">
        <v>1023</v>
      </c>
      <c r="D127" s="65"/>
      <c r="E127" s="66"/>
      <c r="F127" s="66"/>
      <c r="G127" s="66"/>
      <c r="H127" s="66">
        <v>1</v>
      </c>
      <c r="I127" s="57">
        <v>2</v>
      </c>
      <c r="J127" s="68">
        <f t="shared" si="31"/>
        <v>1</v>
      </c>
      <c r="K127" s="69">
        <f t="shared" si="32"/>
        <v>2</v>
      </c>
      <c r="L127" s="69">
        <f t="shared" si="33"/>
        <v>8</v>
      </c>
      <c r="M127" s="113" t="s">
        <v>781</v>
      </c>
      <c r="N127" s="58" t="str">
        <f t="shared" si="34"/>
        <v>ДА</v>
      </c>
      <c r="O127" s="113" t="s">
        <v>64</v>
      </c>
      <c r="P127" s="113" t="s">
        <v>65</v>
      </c>
      <c r="Q127" s="113" t="s">
        <v>242</v>
      </c>
      <c r="R127" s="113"/>
      <c r="S127" s="113"/>
      <c r="T127" s="113"/>
      <c r="U127" s="113" t="s">
        <v>137</v>
      </c>
      <c r="V127" s="113" t="s">
        <v>138</v>
      </c>
      <c r="W127" s="113"/>
      <c r="X127" s="113"/>
      <c r="Y127" s="113"/>
      <c r="Z127" s="118"/>
    </row>
    <row r="128" spans="1:26" ht="48.75" customHeight="1" x14ac:dyDescent="0.2">
      <c r="A128" s="112" t="str">
        <f t="shared" si="30"/>
        <v>OK</v>
      </c>
      <c r="B128" s="113">
        <v>113</v>
      </c>
      <c r="C128" s="114" t="s">
        <v>1024</v>
      </c>
      <c r="D128" s="65">
        <v>1</v>
      </c>
      <c r="E128" s="66"/>
      <c r="F128" s="66"/>
      <c r="G128" s="66"/>
      <c r="H128" s="66"/>
      <c r="I128" s="57">
        <v>1</v>
      </c>
      <c r="J128" s="68">
        <f t="shared" si="31"/>
        <v>0</v>
      </c>
      <c r="K128" s="69">
        <f t="shared" si="32"/>
        <v>0</v>
      </c>
      <c r="L128" s="69">
        <f t="shared" si="33"/>
        <v>0</v>
      </c>
      <c r="M128" s="113" t="s">
        <v>781</v>
      </c>
      <c r="N128" s="58" t="str">
        <f t="shared" si="34"/>
        <v>НЕТ</v>
      </c>
      <c r="O128" s="113" t="s">
        <v>64</v>
      </c>
      <c r="P128" s="113" t="s">
        <v>65</v>
      </c>
      <c r="Q128" s="113" t="s">
        <v>242</v>
      </c>
      <c r="R128" s="113"/>
      <c r="S128" s="113"/>
      <c r="T128" s="113"/>
      <c r="U128" s="113" t="s">
        <v>137</v>
      </c>
      <c r="V128" s="113" t="s">
        <v>138</v>
      </c>
      <c r="W128" s="113"/>
      <c r="X128" s="113"/>
      <c r="Y128" s="113"/>
      <c r="Z128" s="118"/>
    </row>
    <row r="129" spans="1:26" ht="30" customHeight="1" x14ac:dyDescent="0.2">
      <c r="A129" s="284" t="s">
        <v>1167</v>
      </c>
      <c r="B129" s="285"/>
      <c r="C129" s="285"/>
      <c r="D129" s="285"/>
      <c r="E129" s="285"/>
      <c r="F129" s="285"/>
      <c r="G129" s="285"/>
      <c r="H129" s="285"/>
      <c r="I129" s="285"/>
      <c r="J129" s="285"/>
      <c r="K129" s="285"/>
      <c r="L129" s="285"/>
      <c r="M129" s="285"/>
      <c r="N129" s="285"/>
      <c r="O129" s="285"/>
      <c r="P129" s="285"/>
      <c r="Q129" s="285"/>
      <c r="R129" s="285"/>
      <c r="S129" s="285"/>
      <c r="T129" s="285"/>
      <c r="U129" s="285"/>
      <c r="V129" s="285"/>
      <c r="W129" s="285"/>
      <c r="X129" s="285"/>
      <c r="Y129" s="285"/>
      <c r="Z129" s="286"/>
    </row>
    <row r="130" spans="1:26" ht="48.75" customHeight="1" x14ac:dyDescent="0.2">
      <c r="A130" s="112" t="str">
        <f t="shared" ref="A130:A147" si="35">IF(COUNT(D130:H130)&gt;1,"ОШИБКА",IF(COUNT(D130:H130)=0,"ОШИБКА","OK"))</f>
        <v>OK</v>
      </c>
      <c r="B130" s="113">
        <v>114</v>
      </c>
      <c r="C130" s="114" t="s">
        <v>1025</v>
      </c>
      <c r="D130" s="65"/>
      <c r="E130" s="66">
        <v>1</v>
      </c>
      <c r="F130" s="66"/>
      <c r="G130" s="66"/>
      <c r="H130" s="66"/>
      <c r="I130" s="57">
        <v>1</v>
      </c>
      <c r="J130" s="68">
        <f t="shared" ref="J130:J147" si="36">IF(A130="ОШИБКА","ОШИБКА",E130*4+F130*3+G130*2+H130*1+D130*0)</f>
        <v>4</v>
      </c>
      <c r="K130" s="69">
        <f t="shared" ref="K130:K147" si="37">IF(A130="ОШИБКА","ОШИБКА",J130*I130)</f>
        <v>4</v>
      </c>
      <c r="L130" s="69">
        <f t="shared" ref="L130:L147" si="38">IF(A130="ОШИБКА","ОШИБКА",IF(D130=1,0,4*I130))</f>
        <v>4</v>
      </c>
      <c r="M130" s="113" t="s">
        <v>1168</v>
      </c>
      <c r="N130" s="58" t="str">
        <f t="shared" ref="N130:N147" si="39">IF(OR(J130=4, J130=0),"НЕТ",IF(A130="ОШИБКА","ОШИБКА","ДА"))</f>
        <v>НЕТ</v>
      </c>
      <c r="O130" s="113" t="s">
        <v>17</v>
      </c>
      <c r="P130" s="113" t="s">
        <v>95</v>
      </c>
      <c r="Q130" s="113" t="s">
        <v>96</v>
      </c>
      <c r="R130" s="113" t="s">
        <v>97</v>
      </c>
      <c r="S130" s="113"/>
      <c r="T130" s="113"/>
      <c r="U130" s="113" t="s">
        <v>208</v>
      </c>
      <c r="V130" s="113" t="s">
        <v>185</v>
      </c>
      <c r="W130" s="113" t="s">
        <v>137</v>
      </c>
      <c r="X130" s="113"/>
      <c r="Y130" s="113"/>
      <c r="Z130" s="118"/>
    </row>
    <row r="131" spans="1:26" ht="56.1" customHeight="1" x14ac:dyDescent="0.2">
      <c r="A131" s="112" t="str">
        <f t="shared" si="35"/>
        <v>OK</v>
      </c>
      <c r="B131" s="113">
        <v>115</v>
      </c>
      <c r="C131" s="114" t="s">
        <v>1026</v>
      </c>
      <c r="D131" s="65"/>
      <c r="E131" s="66">
        <v>1</v>
      </c>
      <c r="F131" s="66"/>
      <c r="G131" s="66"/>
      <c r="H131" s="66"/>
      <c r="I131" s="57">
        <v>1</v>
      </c>
      <c r="J131" s="68">
        <f t="shared" si="36"/>
        <v>4</v>
      </c>
      <c r="K131" s="69">
        <f t="shared" si="37"/>
        <v>4</v>
      </c>
      <c r="L131" s="69">
        <f t="shared" si="38"/>
        <v>4</v>
      </c>
      <c r="M131" s="113" t="s">
        <v>1168</v>
      </c>
      <c r="N131" s="58" t="str">
        <f t="shared" si="39"/>
        <v>НЕТ</v>
      </c>
      <c r="O131" s="113" t="s">
        <v>95</v>
      </c>
      <c r="P131" s="113" t="s">
        <v>96</v>
      </c>
      <c r="Q131" s="113" t="s">
        <v>97</v>
      </c>
      <c r="R131" s="113" t="s">
        <v>29</v>
      </c>
      <c r="S131" s="113" t="s">
        <v>28</v>
      </c>
      <c r="T131" s="113"/>
      <c r="U131" s="113" t="s">
        <v>137</v>
      </c>
      <c r="V131" s="113" t="s">
        <v>138</v>
      </c>
      <c r="W131" s="113"/>
      <c r="X131" s="113"/>
      <c r="Y131" s="113"/>
      <c r="Z131" s="118"/>
    </row>
    <row r="132" spans="1:26" ht="48.75" customHeight="1" x14ac:dyDescent="0.2">
      <c r="A132" s="112" t="str">
        <f t="shared" si="35"/>
        <v>OK</v>
      </c>
      <c r="B132" s="113">
        <v>116</v>
      </c>
      <c r="C132" s="114" t="s">
        <v>1027</v>
      </c>
      <c r="D132" s="65"/>
      <c r="E132" s="66">
        <v>1</v>
      </c>
      <c r="F132" s="66"/>
      <c r="G132" s="66"/>
      <c r="H132" s="66"/>
      <c r="I132" s="57">
        <v>1</v>
      </c>
      <c r="J132" s="68">
        <f t="shared" si="36"/>
        <v>4</v>
      </c>
      <c r="K132" s="69">
        <f t="shared" si="37"/>
        <v>4</v>
      </c>
      <c r="L132" s="69">
        <f t="shared" si="38"/>
        <v>4</v>
      </c>
      <c r="M132" s="113" t="s">
        <v>1168</v>
      </c>
      <c r="N132" s="58" t="str">
        <f t="shared" si="39"/>
        <v>НЕТ</v>
      </c>
      <c r="O132" s="113" t="s">
        <v>95</v>
      </c>
      <c r="P132" s="113" t="s">
        <v>96</v>
      </c>
      <c r="Q132" s="113" t="s">
        <v>243</v>
      </c>
      <c r="R132" s="113"/>
      <c r="S132" s="113"/>
      <c r="T132" s="113"/>
      <c r="U132" s="113" t="s">
        <v>208</v>
      </c>
      <c r="V132" s="113" t="s">
        <v>137</v>
      </c>
      <c r="W132" s="113"/>
      <c r="X132" s="113"/>
      <c r="Y132" s="113"/>
      <c r="Z132" s="118"/>
    </row>
    <row r="133" spans="1:26" ht="48.75" customHeight="1" x14ac:dyDescent="0.2">
      <c r="A133" s="112" t="str">
        <f t="shared" si="35"/>
        <v>OK</v>
      </c>
      <c r="B133" s="113">
        <v>117</v>
      </c>
      <c r="C133" s="53" t="s">
        <v>1028</v>
      </c>
      <c r="D133" s="65"/>
      <c r="E133" s="66">
        <v>1</v>
      </c>
      <c r="F133" s="66"/>
      <c r="G133" s="66"/>
      <c r="H133" s="66"/>
      <c r="I133" s="57">
        <v>1</v>
      </c>
      <c r="J133" s="68">
        <f t="shared" si="36"/>
        <v>4</v>
      </c>
      <c r="K133" s="69">
        <f t="shared" si="37"/>
        <v>4</v>
      </c>
      <c r="L133" s="69">
        <f t="shared" si="38"/>
        <v>4</v>
      </c>
      <c r="M133" s="113" t="s">
        <v>1168</v>
      </c>
      <c r="N133" s="58" t="str">
        <f t="shared" si="39"/>
        <v>НЕТ</v>
      </c>
      <c r="O133" s="113" t="s">
        <v>96</v>
      </c>
      <c r="P133" s="113" t="s">
        <v>95</v>
      </c>
      <c r="Q133" s="113" t="s">
        <v>243</v>
      </c>
      <c r="R133" s="113"/>
      <c r="S133" s="113"/>
      <c r="T133" s="113"/>
      <c r="U133" s="113" t="s">
        <v>208</v>
      </c>
      <c r="V133" s="113" t="s">
        <v>137</v>
      </c>
      <c r="W133" s="113"/>
      <c r="X133" s="113"/>
      <c r="Y133" s="113"/>
      <c r="Z133" s="118"/>
    </row>
    <row r="134" spans="1:26" ht="48.75" customHeight="1" x14ac:dyDescent="0.2">
      <c r="A134" s="112" t="str">
        <f t="shared" si="35"/>
        <v>OK</v>
      </c>
      <c r="B134" s="113">
        <v>118</v>
      </c>
      <c r="C134" s="114" t="s">
        <v>1029</v>
      </c>
      <c r="D134" s="65"/>
      <c r="E134" s="66">
        <v>1</v>
      </c>
      <c r="F134" s="66"/>
      <c r="G134" s="66"/>
      <c r="H134" s="66"/>
      <c r="I134" s="57">
        <v>2</v>
      </c>
      <c r="J134" s="68">
        <f t="shared" si="36"/>
        <v>4</v>
      </c>
      <c r="K134" s="69">
        <f t="shared" si="37"/>
        <v>8</v>
      </c>
      <c r="L134" s="69">
        <f t="shared" si="38"/>
        <v>8</v>
      </c>
      <c r="M134" s="113" t="s">
        <v>1168</v>
      </c>
      <c r="N134" s="58" t="str">
        <f t="shared" si="39"/>
        <v>НЕТ</v>
      </c>
      <c r="O134" s="113" t="s">
        <v>95</v>
      </c>
      <c r="P134" s="113" t="s">
        <v>96</v>
      </c>
      <c r="Q134" s="113"/>
      <c r="R134" s="113"/>
      <c r="S134" s="113"/>
      <c r="T134" s="113"/>
      <c r="U134" s="113" t="s">
        <v>208</v>
      </c>
      <c r="V134" s="113" t="s">
        <v>137</v>
      </c>
      <c r="W134" s="113"/>
      <c r="X134" s="113"/>
      <c r="Y134" s="113"/>
      <c r="Z134" s="118"/>
    </row>
    <row r="135" spans="1:26" ht="48.75" customHeight="1" x14ac:dyDescent="0.2">
      <c r="A135" s="112" t="str">
        <f t="shared" si="35"/>
        <v>OK</v>
      </c>
      <c r="B135" s="113">
        <v>119</v>
      </c>
      <c r="C135" s="53" t="s">
        <v>1030</v>
      </c>
      <c r="D135" s="65"/>
      <c r="E135" s="66">
        <v>1</v>
      </c>
      <c r="F135" s="66"/>
      <c r="G135" s="66"/>
      <c r="H135" s="66"/>
      <c r="I135" s="57">
        <v>1</v>
      </c>
      <c r="J135" s="68">
        <f t="shared" si="36"/>
        <v>4</v>
      </c>
      <c r="K135" s="69">
        <f t="shared" si="37"/>
        <v>4</v>
      </c>
      <c r="L135" s="69">
        <f t="shared" si="38"/>
        <v>4</v>
      </c>
      <c r="M135" s="113" t="s">
        <v>1168</v>
      </c>
      <c r="N135" s="58" t="str">
        <f t="shared" si="39"/>
        <v>НЕТ</v>
      </c>
      <c r="O135" s="113" t="s">
        <v>97</v>
      </c>
      <c r="P135" s="113" t="s">
        <v>243</v>
      </c>
      <c r="Q135" s="113"/>
      <c r="R135" s="113"/>
      <c r="S135" s="113"/>
      <c r="T135" s="113"/>
      <c r="U135" s="113" t="s">
        <v>208</v>
      </c>
      <c r="V135" s="113" t="s">
        <v>137</v>
      </c>
      <c r="W135" s="113" t="s">
        <v>146</v>
      </c>
      <c r="X135" s="113" t="s">
        <v>136</v>
      </c>
      <c r="Y135" s="113"/>
      <c r="Z135" s="118"/>
    </row>
    <row r="136" spans="1:26" ht="56.1" customHeight="1" x14ac:dyDescent="0.2">
      <c r="A136" s="112" t="str">
        <f t="shared" si="35"/>
        <v>OK</v>
      </c>
      <c r="B136" s="113">
        <v>120</v>
      </c>
      <c r="C136" s="53" t="s">
        <v>1031</v>
      </c>
      <c r="D136" s="65">
        <v>1</v>
      </c>
      <c r="E136" s="66"/>
      <c r="F136" s="66"/>
      <c r="G136" s="66"/>
      <c r="H136" s="66"/>
      <c r="I136" s="57">
        <v>1</v>
      </c>
      <c r="J136" s="68">
        <f t="shared" si="36"/>
        <v>0</v>
      </c>
      <c r="K136" s="69">
        <f t="shared" si="37"/>
        <v>0</v>
      </c>
      <c r="L136" s="69">
        <f t="shared" si="38"/>
        <v>0</v>
      </c>
      <c r="M136" s="113" t="s">
        <v>1168</v>
      </c>
      <c r="N136" s="58" t="str">
        <f t="shared" si="39"/>
        <v>НЕТ</v>
      </c>
      <c r="O136" s="113" t="s">
        <v>96</v>
      </c>
      <c r="P136" s="113" t="s">
        <v>244</v>
      </c>
      <c r="Q136" s="113" t="s">
        <v>245</v>
      </c>
      <c r="R136" s="113"/>
      <c r="S136" s="113"/>
      <c r="T136" s="113"/>
      <c r="U136" s="113" t="s">
        <v>208</v>
      </c>
      <c r="V136" s="113" t="s">
        <v>137</v>
      </c>
      <c r="W136" s="113" t="s">
        <v>146</v>
      </c>
      <c r="X136" s="113" t="s">
        <v>136</v>
      </c>
      <c r="Y136" s="113"/>
      <c r="Z136" s="118"/>
    </row>
    <row r="137" spans="1:26" ht="48.75" customHeight="1" x14ac:dyDescent="0.2">
      <c r="A137" s="112" t="str">
        <f t="shared" si="35"/>
        <v>OK</v>
      </c>
      <c r="B137" s="113">
        <v>121</v>
      </c>
      <c r="C137" s="53" t="s">
        <v>1032</v>
      </c>
      <c r="D137" s="65">
        <v>1</v>
      </c>
      <c r="E137" s="66"/>
      <c r="F137" s="66"/>
      <c r="G137" s="66"/>
      <c r="H137" s="66"/>
      <c r="I137" s="57">
        <v>1</v>
      </c>
      <c r="J137" s="68">
        <f t="shared" si="36"/>
        <v>0</v>
      </c>
      <c r="K137" s="69">
        <f t="shared" si="37"/>
        <v>0</v>
      </c>
      <c r="L137" s="69">
        <f t="shared" si="38"/>
        <v>0</v>
      </c>
      <c r="M137" s="113" t="s">
        <v>1168</v>
      </c>
      <c r="N137" s="58" t="str">
        <f t="shared" si="39"/>
        <v>НЕТ</v>
      </c>
      <c r="O137" s="113" t="s">
        <v>96</v>
      </c>
      <c r="P137" s="113" t="s">
        <v>244</v>
      </c>
      <c r="Q137" s="113" t="s">
        <v>27</v>
      </c>
      <c r="R137" s="113" t="s">
        <v>29</v>
      </c>
      <c r="S137" s="113"/>
      <c r="T137" s="113"/>
      <c r="U137" s="113" t="s">
        <v>208</v>
      </c>
      <c r="V137" s="113" t="s">
        <v>137</v>
      </c>
      <c r="W137" s="113" t="s">
        <v>146</v>
      </c>
      <c r="X137" s="113"/>
      <c r="Y137" s="113"/>
      <c r="Z137" s="118"/>
    </row>
    <row r="138" spans="1:26" ht="48.75" customHeight="1" x14ac:dyDescent="0.2">
      <c r="A138" s="112" t="str">
        <f t="shared" si="35"/>
        <v>OK</v>
      </c>
      <c r="B138" s="113">
        <v>122</v>
      </c>
      <c r="C138" s="53" t="s">
        <v>1033</v>
      </c>
      <c r="D138" s="65">
        <v>1</v>
      </c>
      <c r="E138" s="66"/>
      <c r="F138" s="66"/>
      <c r="G138" s="66"/>
      <c r="H138" s="66"/>
      <c r="I138" s="57">
        <v>1</v>
      </c>
      <c r="J138" s="68">
        <f t="shared" si="36"/>
        <v>0</v>
      </c>
      <c r="K138" s="69">
        <f t="shared" si="37"/>
        <v>0</v>
      </c>
      <c r="L138" s="69">
        <f t="shared" si="38"/>
        <v>0</v>
      </c>
      <c r="M138" s="113" t="s">
        <v>1168</v>
      </c>
      <c r="N138" s="58" t="str">
        <f t="shared" si="39"/>
        <v>НЕТ</v>
      </c>
      <c r="O138" s="113" t="s">
        <v>96</v>
      </c>
      <c r="P138" s="113" t="s">
        <v>244</v>
      </c>
      <c r="Q138" s="113" t="s">
        <v>27</v>
      </c>
      <c r="R138" s="113" t="s">
        <v>29</v>
      </c>
      <c r="S138" s="113"/>
      <c r="T138" s="113"/>
      <c r="U138" s="113" t="s">
        <v>208</v>
      </c>
      <c r="V138" s="113" t="s">
        <v>137</v>
      </c>
      <c r="W138" s="113" t="s">
        <v>146</v>
      </c>
      <c r="X138" s="113"/>
      <c r="Y138" s="113"/>
      <c r="Z138" s="118"/>
    </row>
    <row r="139" spans="1:26" ht="48.75" customHeight="1" x14ac:dyDescent="0.2">
      <c r="A139" s="112" t="str">
        <f t="shared" si="35"/>
        <v>OK</v>
      </c>
      <c r="B139" s="113">
        <v>123</v>
      </c>
      <c r="C139" s="53" t="s">
        <v>1034</v>
      </c>
      <c r="D139" s="65">
        <v>1</v>
      </c>
      <c r="E139" s="66"/>
      <c r="F139" s="66"/>
      <c r="G139" s="66"/>
      <c r="H139" s="66"/>
      <c r="I139" s="57">
        <v>1</v>
      </c>
      <c r="J139" s="68">
        <f t="shared" si="36"/>
        <v>0</v>
      </c>
      <c r="K139" s="69">
        <f t="shared" si="37"/>
        <v>0</v>
      </c>
      <c r="L139" s="69">
        <f t="shared" si="38"/>
        <v>0</v>
      </c>
      <c r="M139" s="113" t="s">
        <v>1168</v>
      </c>
      <c r="N139" s="58" t="str">
        <f t="shared" si="39"/>
        <v>НЕТ</v>
      </c>
      <c r="O139" s="113" t="s">
        <v>96</v>
      </c>
      <c r="P139" s="113" t="s">
        <v>244</v>
      </c>
      <c r="Q139" s="113" t="s">
        <v>245</v>
      </c>
      <c r="R139" s="113"/>
      <c r="S139" s="113"/>
      <c r="T139" s="113"/>
      <c r="U139" s="113" t="s">
        <v>208</v>
      </c>
      <c r="V139" s="113" t="s">
        <v>137</v>
      </c>
      <c r="W139" s="113" t="s">
        <v>146</v>
      </c>
      <c r="X139" s="113"/>
      <c r="Y139" s="113"/>
      <c r="Z139" s="118"/>
    </row>
    <row r="140" spans="1:26" ht="48.75" customHeight="1" x14ac:dyDescent="0.2">
      <c r="A140" s="112" t="str">
        <f t="shared" si="35"/>
        <v>OK</v>
      </c>
      <c r="B140" s="113">
        <v>124</v>
      </c>
      <c r="C140" s="53" t="s">
        <v>1035</v>
      </c>
      <c r="D140" s="65">
        <v>1</v>
      </c>
      <c r="E140" s="66"/>
      <c r="F140" s="66"/>
      <c r="G140" s="66"/>
      <c r="H140" s="66"/>
      <c r="I140" s="57">
        <v>1</v>
      </c>
      <c r="J140" s="68">
        <f t="shared" si="36"/>
        <v>0</v>
      </c>
      <c r="K140" s="69">
        <f t="shared" si="37"/>
        <v>0</v>
      </c>
      <c r="L140" s="69">
        <f t="shared" si="38"/>
        <v>0</v>
      </c>
      <c r="M140" s="113" t="s">
        <v>1168</v>
      </c>
      <c r="N140" s="58" t="str">
        <f t="shared" si="39"/>
        <v>НЕТ</v>
      </c>
      <c r="O140" s="113" t="s">
        <v>96</v>
      </c>
      <c r="P140" s="113" t="s">
        <v>244</v>
      </c>
      <c r="Q140" s="113" t="s">
        <v>245</v>
      </c>
      <c r="R140" s="113" t="s">
        <v>27</v>
      </c>
      <c r="S140" s="113" t="s">
        <v>29</v>
      </c>
      <c r="T140" s="113"/>
      <c r="U140" s="113" t="s">
        <v>208</v>
      </c>
      <c r="V140" s="113" t="s">
        <v>137</v>
      </c>
      <c r="W140" s="113" t="s">
        <v>146</v>
      </c>
      <c r="X140" s="113" t="s">
        <v>185</v>
      </c>
      <c r="Y140" s="113"/>
      <c r="Z140" s="118"/>
    </row>
    <row r="141" spans="1:26" ht="48.75" customHeight="1" x14ac:dyDescent="0.2">
      <c r="A141" s="112" t="str">
        <f t="shared" si="35"/>
        <v>OK</v>
      </c>
      <c r="B141" s="113">
        <v>125</v>
      </c>
      <c r="C141" s="53" t="s">
        <v>1036</v>
      </c>
      <c r="D141" s="65">
        <v>1</v>
      </c>
      <c r="E141" s="66"/>
      <c r="F141" s="66"/>
      <c r="G141" s="66"/>
      <c r="H141" s="66"/>
      <c r="I141" s="57">
        <v>1</v>
      </c>
      <c r="J141" s="68">
        <f t="shared" si="36"/>
        <v>0</v>
      </c>
      <c r="K141" s="69">
        <f t="shared" si="37"/>
        <v>0</v>
      </c>
      <c r="L141" s="69">
        <f t="shared" si="38"/>
        <v>0</v>
      </c>
      <c r="M141" s="113" t="s">
        <v>1168</v>
      </c>
      <c r="N141" s="58" t="str">
        <f t="shared" si="39"/>
        <v>НЕТ</v>
      </c>
      <c r="O141" s="113" t="s">
        <v>96</v>
      </c>
      <c r="P141" s="113" t="s">
        <v>27</v>
      </c>
      <c r="Q141" s="113" t="s">
        <v>29</v>
      </c>
      <c r="R141" s="113"/>
      <c r="S141" s="113"/>
      <c r="T141" s="113"/>
      <c r="U141" s="113" t="s">
        <v>208</v>
      </c>
      <c r="V141" s="113" t="s">
        <v>137</v>
      </c>
      <c r="W141" s="113" t="s">
        <v>146</v>
      </c>
      <c r="X141" s="113"/>
      <c r="Y141" s="113"/>
      <c r="Z141" s="118"/>
    </row>
    <row r="142" spans="1:26" ht="56.1" customHeight="1" x14ac:dyDescent="0.2">
      <c r="A142" s="112" t="str">
        <f t="shared" si="35"/>
        <v>OK</v>
      </c>
      <c r="B142" s="113">
        <v>126</v>
      </c>
      <c r="C142" s="53" t="s">
        <v>1037</v>
      </c>
      <c r="D142" s="65">
        <v>1</v>
      </c>
      <c r="E142" s="66"/>
      <c r="F142" s="66"/>
      <c r="G142" s="66"/>
      <c r="H142" s="66"/>
      <c r="I142" s="57">
        <v>1</v>
      </c>
      <c r="J142" s="68">
        <f t="shared" si="36"/>
        <v>0</v>
      </c>
      <c r="K142" s="69">
        <f t="shared" si="37"/>
        <v>0</v>
      </c>
      <c r="L142" s="69">
        <f t="shared" si="38"/>
        <v>0</v>
      </c>
      <c r="M142" s="113" t="s">
        <v>1168</v>
      </c>
      <c r="N142" s="58" t="str">
        <f t="shared" si="39"/>
        <v>НЕТ</v>
      </c>
      <c r="O142" s="113" t="s">
        <v>96</v>
      </c>
      <c r="P142" s="113" t="s">
        <v>97</v>
      </c>
      <c r="Q142" s="113" t="s">
        <v>244</v>
      </c>
      <c r="R142" s="113"/>
      <c r="S142" s="113"/>
      <c r="T142" s="113"/>
      <c r="U142" s="113" t="s">
        <v>208</v>
      </c>
      <c r="V142" s="113" t="s">
        <v>137</v>
      </c>
      <c r="W142" s="113" t="s">
        <v>146</v>
      </c>
      <c r="X142" s="113"/>
      <c r="Y142" s="113"/>
      <c r="Z142" s="118"/>
    </row>
    <row r="143" spans="1:26" ht="48.75" customHeight="1" x14ac:dyDescent="0.2">
      <c r="A143" s="112" t="str">
        <f t="shared" si="35"/>
        <v>OK</v>
      </c>
      <c r="B143" s="113">
        <v>127</v>
      </c>
      <c r="C143" s="53" t="s">
        <v>1038</v>
      </c>
      <c r="D143" s="65">
        <v>1</v>
      </c>
      <c r="E143" s="66"/>
      <c r="F143" s="66"/>
      <c r="G143" s="66"/>
      <c r="H143" s="66"/>
      <c r="I143" s="57">
        <v>2</v>
      </c>
      <c r="J143" s="68">
        <f t="shared" si="36"/>
        <v>0</v>
      </c>
      <c r="K143" s="69">
        <f t="shared" si="37"/>
        <v>0</v>
      </c>
      <c r="L143" s="69">
        <f t="shared" si="38"/>
        <v>0</v>
      </c>
      <c r="M143" s="113" t="s">
        <v>1168</v>
      </c>
      <c r="N143" s="58" t="str">
        <f t="shared" si="39"/>
        <v>НЕТ</v>
      </c>
      <c r="O143" s="113" t="s">
        <v>96</v>
      </c>
      <c r="P143" s="113" t="s">
        <v>244</v>
      </c>
      <c r="Q143" s="113"/>
      <c r="R143" s="113"/>
      <c r="S143" s="113"/>
      <c r="T143" s="113"/>
      <c r="U143" s="113" t="s">
        <v>208</v>
      </c>
      <c r="V143" s="113" t="s">
        <v>137</v>
      </c>
      <c r="W143" s="113" t="s">
        <v>146</v>
      </c>
      <c r="X143" s="113"/>
      <c r="Y143" s="113"/>
      <c r="Z143" s="118"/>
    </row>
    <row r="144" spans="1:26" ht="48.75" customHeight="1" x14ac:dyDescent="0.2">
      <c r="A144" s="112" t="str">
        <f t="shared" si="35"/>
        <v>OK</v>
      </c>
      <c r="B144" s="113">
        <v>128</v>
      </c>
      <c r="C144" s="114" t="s">
        <v>1039</v>
      </c>
      <c r="D144" s="65">
        <v>1</v>
      </c>
      <c r="E144" s="66"/>
      <c r="F144" s="66"/>
      <c r="G144" s="66"/>
      <c r="H144" s="66"/>
      <c r="I144" s="57">
        <v>2</v>
      </c>
      <c r="J144" s="68">
        <f t="shared" si="36"/>
        <v>0</v>
      </c>
      <c r="K144" s="69">
        <f t="shared" si="37"/>
        <v>0</v>
      </c>
      <c r="L144" s="69">
        <f t="shared" si="38"/>
        <v>0</v>
      </c>
      <c r="M144" s="113" t="s">
        <v>1168</v>
      </c>
      <c r="N144" s="58" t="str">
        <f t="shared" si="39"/>
        <v>НЕТ</v>
      </c>
      <c r="O144" s="113" t="s">
        <v>95</v>
      </c>
      <c r="P144" s="113" t="s">
        <v>96</v>
      </c>
      <c r="Q144" s="113" t="s">
        <v>245</v>
      </c>
      <c r="R144" s="113"/>
      <c r="S144" s="113"/>
      <c r="T144" s="113"/>
      <c r="U144" s="113" t="s">
        <v>208</v>
      </c>
      <c r="V144" s="113" t="s">
        <v>137</v>
      </c>
      <c r="W144" s="113" t="s">
        <v>146</v>
      </c>
      <c r="X144" s="113"/>
      <c r="Y144" s="113"/>
      <c r="Z144" s="118"/>
    </row>
    <row r="145" spans="1:26" ht="48.75" customHeight="1" x14ac:dyDescent="0.2">
      <c r="A145" s="112" t="str">
        <f t="shared" si="35"/>
        <v>OK</v>
      </c>
      <c r="B145" s="113">
        <v>129</v>
      </c>
      <c r="C145" s="114" t="s">
        <v>1040</v>
      </c>
      <c r="D145" s="65"/>
      <c r="E145" s="66">
        <v>1</v>
      </c>
      <c r="F145" s="66"/>
      <c r="G145" s="66"/>
      <c r="H145" s="66"/>
      <c r="I145" s="57">
        <v>1</v>
      </c>
      <c r="J145" s="68">
        <f t="shared" si="36"/>
        <v>4</v>
      </c>
      <c r="K145" s="69">
        <f t="shared" si="37"/>
        <v>4</v>
      </c>
      <c r="L145" s="69">
        <f t="shared" si="38"/>
        <v>4</v>
      </c>
      <c r="M145" s="113" t="s">
        <v>1168</v>
      </c>
      <c r="N145" s="58" t="str">
        <f t="shared" si="39"/>
        <v>НЕТ</v>
      </c>
      <c r="O145" s="113" t="s">
        <v>96</v>
      </c>
      <c r="P145" s="113" t="s">
        <v>97</v>
      </c>
      <c r="Q145" s="113" t="s">
        <v>27</v>
      </c>
      <c r="R145" s="113" t="s">
        <v>29</v>
      </c>
      <c r="S145" s="113"/>
      <c r="T145" s="113"/>
      <c r="U145" s="113" t="s">
        <v>208</v>
      </c>
      <c r="V145" s="113" t="s">
        <v>137</v>
      </c>
      <c r="W145" s="113" t="s">
        <v>146</v>
      </c>
      <c r="X145" s="113"/>
      <c r="Y145" s="113"/>
      <c r="Z145" s="118"/>
    </row>
    <row r="146" spans="1:26" ht="48.75" customHeight="1" x14ac:dyDescent="0.2">
      <c r="A146" s="112" t="str">
        <f t="shared" si="35"/>
        <v>OK</v>
      </c>
      <c r="B146" s="113">
        <v>130</v>
      </c>
      <c r="C146" s="53" t="s">
        <v>1041</v>
      </c>
      <c r="D146" s="65"/>
      <c r="E146" s="66">
        <v>1</v>
      </c>
      <c r="F146" s="66"/>
      <c r="G146" s="66"/>
      <c r="H146" s="66"/>
      <c r="I146" s="57">
        <v>1</v>
      </c>
      <c r="J146" s="68">
        <f t="shared" si="36"/>
        <v>4</v>
      </c>
      <c r="K146" s="69">
        <f t="shared" si="37"/>
        <v>4</v>
      </c>
      <c r="L146" s="69">
        <f t="shared" si="38"/>
        <v>4</v>
      </c>
      <c r="M146" s="113" t="s">
        <v>1168</v>
      </c>
      <c r="N146" s="58" t="str">
        <f t="shared" si="39"/>
        <v>НЕТ</v>
      </c>
      <c r="O146" s="113" t="s">
        <v>96</v>
      </c>
      <c r="P146" s="113" t="s">
        <v>130</v>
      </c>
      <c r="Q146" s="113"/>
      <c r="R146" s="113"/>
      <c r="S146" s="113"/>
      <c r="T146" s="113"/>
      <c r="U146" s="113" t="s">
        <v>208</v>
      </c>
      <c r="V146" s="113" t="s">
        <v>146</v>
      </c>
      <c r="W146" s="113"/>
      <c r="X146" s="113"/>
      <c r="Y146" s="113"/>
      <c r="Z146" s="118"/>
    </row>
    <row r="147" spans="1:26" ht="48.75" customHeight="1" x14ac:dyDescent="0.2">
      <c r="A147" s="112" t="str">
        <f t="shared" si="35"/>
        <v>OK</v>
      </c>
      <c r="B147" s="113">
        <v>131</v>
      </c>
      <c r="C147" s="53" t="s">
        <v>1042</v>
      </c>
      <c r="D147" s="65"/>
      <c r="E147" s="66">
        <v>1</v>
      </c>
      <c r="F147" s="66"/>
      <c r="G147" s="66"/>
      <c r="H147" s="66"/>
      <c r="I147" s="57">
        <v>1</v>
      </c>
      <c r="J147" s="68">
        <f t="shared" si="36"/>
        <v>4</v>
      </c>
      <c r="K147" s="69">
        <f t="shared" si="37"/>
        <v>4</v>
      </c>
      <c r="L147" s="69">
        <f t="shared" si="38"/>
        <v>4</v>
      </c>
      <c r="M147" s="113" t="s">
        <v>1168</v>
      </c>
      <c r="N147" s="58" t="str">
        <f t="shared" si="39"/>
        <v>НЕТ</v>
      </c>
      <c r="O147" s="113" t="s">
        <v>29</v>
      </c>
      <c r="P147" s="113" t="s">
        <v>27</v>
      </c>
      <c r="Q147" s="113" t="s">
        <v>29</v>
      </c>
      <c r="R147" s="113"/>
      <c r="S147" s="113"/>
      <c r="T147" s="113"/>
      <c r="U147" s="113" t="s">
        <v>208</v>
      </c>
      <c r="V147" s="113" t="s">
        <v>137</v>
      </c>
      <c r="W147" s="113" t="s">
        <v>146</v>
      </c>
      <c r="X147" s="113"/>
      <c r="Y147" s="113"/>
      <c r="Z147" s="118"/>
    </row>
    <row r="148" spans="1:26" ht="30" customHeight="1" x14ac:dyDescent="0.2">
      <c r="A148" s="284" t="s">
        <v>890</v>
      </c>
      <c r="B148" s="285"/>
      <c r="C148" s="285"/>
      <c r="D148" s="285"/>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6"/>
    </row>
    <row r="149" spans="1:26" ht="48.75" customHeight="1" x14ac:dyDescent="0.2">
      <c r="A149" s="112" t="str">
        <f t="shared" ref="A149:A165" si="40">IF(COUNT(D149:H149)&gt;1,"ОШИБКА",IF(COUNT(D149:H149)=0,"ОШИБКА","OK"))</f>
        <v>OK</v>
      </c>
      <c r="B149" s="113">
        <v>132</v>
      </c>
      <c r="C149" s="53" t="s">
        <v>1043</v>
      </c>
      <c r="D149" s="65"/>
      <c r="E149" s="66"/>
      <c r="F149" s="66"/>
      <c r="G149" s="66"/>
      <c r="H149" s="66">
        <v>1</v>
      </c>
      <c r="I149" s="57">
        <v>1</v>
      </c>
      <c r="J149" s="68">
        <f t="shared" ref="J149:J165" si="41">IF(A149="ОШИБКА","ОШИБКА",E149*4+F149*3+G149*2+H149*1+D149*0)</f>
        <v>1</v>
      </c>
      <c r="K149" s="69">
        <f t="shared" ref="K149:K165" si="42">IF(A149="ОШИБКА","ОШИБКА",J149*I149)</f>
        <v>1</v>
      </c>
      <c r="L149" s="69">
        <f t="shared" ref="L149:L165" si="43">IF(A149="ОШИБКА","ОШИБКА",IF(D149=1,0,4*I149))</f>
        <v>4</v>
      </c>
      <c r="M149" s="113" t="s">
        <v>775</v>
      </c>
      <c r="N149" s="58" t="str">
        <f t="shared" ref="N149:N165" si="44">IF(OR(J149=4, J149=0),"НЕТ",IF(A149="ОШИБКА","ОШИБКА","ДА"))</f>
        <v>ДА</v>
      </c>
      <c r="O149" s="113" t="s">
        <v>44</v>
      </c>
      <c r="P149" s="113" t="s">
        <v>77</v>
      </c>
      <c r="Q149" s="113" t="s">
        <v>91</v>
      </c>
      <c r="R149" s="113" t="s">
        <v>17</v>
      </c>
      <c r="S149" s="113" t="s">
        <v>43</v>
      </c>
      <c r="T149" s="113"/>
      <c r="U149" s="113" t="s">
        <v>136</v>
      </c>
      <c r="V149" s="113" t="s">
        <v>137</v>
      </c>
      <c r="W149" s="113" t="s">
        <v>138</v>
      </c>
      <c r="X149" s="113"/>
      <c r="Y149" s="113"/>
      <c r="Z149" s="118"/>
    </row>
    <row r="150" spans="1:26" ht="56.1" customHeight="1" x14ac:dyDescent="0.2">
      <c r="A150" s="112" t="str">
        <f t="shared" si="40"/>
        <v>OK</v>
      </c>
      <c r="B150" s="113">
        <v>133</v>
      </c>
      <c r="C150" s="114" t="s">
        <v>1044</v>
      </c>
      <c r="D150" s="65"/>
      <c r="E150" s="66"/>
      <c r="F150" s="66"/>
      <c r="G150" s="66"/>
      <c r="H150" s="66">
        <v>1</v>
      </c>
      <c r="I150" s="57">
        <v>1</v>
      </c>
      <c r="J150" s="68">
        <f t="shared" si="41"/>
        <v>1</v>
      </c>
      <c r="K150" s="69">
        <f t="shared" si="42"/>
        <v>1</v>
      </c>
      <c r="L150" s="69">
        <f t="shared" si="43"/>
        <v>4</v>
      </c>
      <c r="M150" s="113" t="s">
        <v>775</v>
      </c>
      <c r="N150" s="58" t="str">
        <f t="shared" si="44"/>
        <v>ДА</v>
      </c>
      <c r="O150" s="113" t="s">
        <v>17</v>
      </c>
      <c r="P150" s="113" t="s">
        <v>242</v>
      </c>
      <c r="Q150" s="113" t="s">
        <v>246</v>
      </c>
      <c r="R150" s="113" t="s">
        <v>247</v>
      </c>
      <c r="S150" s="113"/>
      <c r="T150" s="113"/>
      <c r="U150" s="113" t="s">
        <v>136</v>
      </c>
      <c r="V150" s="113" t="s">
        <v>137</v>
      </c>
      <c r="W150" s="113" t="s">
        <v>146</v>
      </c>
      <c r="X150" s="113" t="s">
        <v>138</v>
      </c>
      <c r="Y150" s="113"/>
      <c r="Z150" s="118"/>
    </row>
    <row r="151" spans="1:26" ht="48.75" customHeight="1" x14ac:dyDescent="0.2">
      <c r="A151" s="112" t="str">
        <f t="shared" si="40"/>
        <v>OK</v>
      </c>
      <c r="B151" s="113">
        <v>134</v>
      </c>
      <c r="C151" s="53" t="s">
        <v>1045</v>
      </c>
      <c r="D151" s="65"/>
      <c r="E151" s="66">
        <v>1</v>
      </c>
      <c r="F151" s="66"/>
      <c r="G151" s="66"/>
      <c r="H151" s="66"/>
      <c r="I151" s="57">
        <v>2</v>
      </c>
      <c r="J151" s="68">
        <f t="shared" si="41"/>
        <v>4</v>
      </c>
      <c r="K151" s="69">
        <f t="shared" si="42"/>
        <v>8</v>
      </c>
      <c r="L151" s="69">
        <f t="shared" si="43"/>
        <v>8</v>
      </c>
      <c r="M151" s="113" t="s">
        <v>775</v>
      </c>
      <c r="N151" s="58" t="str">
        <f t="shared" si="44"/>
        <v>НЕТ</v>
      </c>
      <c r="O151" s="113" t="s">
        <v>47</v>
      </c>
      <c r="P151" s="113" t="s">
        <v>243</v>
      </c>
      <c r="Q151" s="113" t="s">
        <v>246</v>
      </c>
      <c r="R151" s="113" t="s">
        <v>247</v>
      </c>
      <c r="S151" s="113"/>
      <c r="T151" s="113"/>
      <c r="U151" s="113" t="s">
        <v>136</v>
      </c>
      <c r="V151" s="113" t="s">
        <v>137</v>
      </c>
      <c r="W151" s="113" t="s">
        <v>146</v>
      </c>
      <c r="X151" s="113" t="s">
        <v>138</v>
      </c>
      <c r="Y151" s="113"/>
      <c r="Z151" s="118"/>
    </row>
    <row r="152" spans="1:26" ht="56.1" customHeight="1" x14ac:dyDescent="0.2">
      <c r="A152" s="112" t="str">
        <f t="shared" si="40"/>
        <v>OK</v>
      </c>
      <c r="B152" s="113">
        <v>135</v>
      </c>
      <c r="C152" s="53" t="s">
        <v>1046</v>
      </c>
      <c r="D152" s="65"/>
      <c r="E152" s="66"/>
      <c r="F152" s="66"/>
      <c r="G152" s="66"/>
      <c r="H152" s="66">
        <v>1</v>
      </c>
      <c r="I152" s="57">
        <v>1</v>
      </c>
      <c r="J152" s="68">
        <f t="shared" si="41"/>
        <v>1</v>
      </c>
      <c r="K152" s="69">
        <f t="shared" si="42"/>
        <v>1</v>
      </c>
      <c r="L152" s="69">
        <f t="shared" si="43"/>
        <v>4</v>
      </c>
      <c r="M152" s="113" t="s">
        <v>775</v>
      </c>
      <c r="N152" s="58" t="str">
        <f t="shared" si="44"/>
        <v>ДА</v>
      </c>
      <c r="O152" s="113" t="s">
        <v>46</v>
      </c>
      <c r="P152" s="113"/>
      <c r="Q152" s="113"/>
      <c r="R152" s="113"/>
      <c r="S152" s="113"/>
      <c r="T152" s="113"/>
      <c r="U152" s="113" t="s">
        <v>138</v>
      </c>
      <c r="V152" s="113" t="s">
        <v>165</v>
      </c>
      <c r="W152" s="113" t="s">
        <v>198</v>
      </c>
      <c r="X152" s="113"/>
      <c r="Y152" s="113"/>
      <c r="Z152" s="118"/>
    </row>
    <row r="153" spans="1:26" ht="48.75" customHeight="1" x14ac:dyDescent="0.2">
      <c r="A153" s="112" t="str">
        <f t="shared" si="40"/>
        <v>OK</v>
      </c>
      <c r="B153" s="113">
        <v>136</v>
      </c>
      <c r="C153" s="53" t="s">
        <v>1047</v>
      </c>
      <c r="D153" s="65"/>
      <c r="E153" s="66">
        <v>1</v>
      </c>
      <c r="F153" s="66"/>
      <c r="G153" s="66"/>
      <c r="H153" s="66"/>
      <c r="I153" s="57">
        <v>1</v>
      </c>
      <c r="J153" s="68">
        <f t="shared" si="41"/>
        <v>4</v>
      </c>
      <c r="K153" s="69">
        <f t="shared" si="42"/>
        <v>4</v>
      </c>
      <c r="L153" s="69">
        <f t="shared" si="43"/>
        <v>4</v>
      </c>
      <c r="M153" s="113" t="s">
        <v>775</v>
      </c>
      <c r="N153" s="58" t="str">
        <f t="shared" si="44"/>
        <v>НЕТ</v>
      </c>
      <c r="O153" s="113" t="s">
        <v>46</v>
      </c>
      <c r="P153" s="113" t="s">
        <v>243</v>
      </c>
      <c r="Q153" s="113" t="s">
        <v>246</v>
      </c>
      <c r="R153" s="113" t="s">
        <v>247</v>
      </c>
      <c r="S153" s="113"/>
      <c r="T153" s="113"/>
      <c r="U153" s="113" t="s">
        <v>208</v>
      </c>
      <c r="V153" s="113" t="s">
        <v>137</v>
      </c>
      <c r="W153" s="113" t="s">
        <v>146</v>
      </c>
      <c r="X153" s="113" t="s">
        <v>138</v>
      </c>
      <c r="Y153" s="113"/>
      <c r="Z153" s="118"/>
    </row>
    <row r="154" spans="1:26" ht="48.75" customHeight="1" x14ac:dyDescent="0.2">
      <c r="A154" s="112" t="str">
        <f t="shared" si="40"/>
        <v>OK</v>
      </c>
      <c r="B154" s="113">
        <v>137</v>
      </c>
      <c r="C154" s="53" t="s">
        <v>1048</v>
      </c>
      <c r="D154" s="65"/>
      <c r="E154" s="66">
        <v>1</v>
      </c>
      <c r="F154" s="66"/>
      <c r="G154" s="66"/>
      <c r="H154" s="66"/>
      <c r="I154" s="57">
        <v>1</v>
      </c>
      <c r="J154" s="68">
        <f t="shared" si="41"/>
        <v>4</v>
      </c>
      <c r="K154" s="69">
        <f t="shared" si="42"/>
        <v>4</v>
      </c>
      <c r="L154" s="69">
        <f t="shared" si="43"/>
        <v>4</v>
      </c>
      <c r="M154" s="113" t="s">
        <v>775</v>
      </c>
      <c r="N154" s="58" t="str">
        <f t="shared" si="44"/>
        <v>НЕТ</v>
      </c>
      <c r="O154" s="113" t="s">
        <v>47</v>
      </c>
      <c r="P154" s="113" t="s">
        <v>243</v>
      </c>
      <c r="Q154" s="113"/>
      <c r="R154" s="113"/>
      <c r="S154" s="113"/>
      <c r="T154" s="113"/>
      <c r="U154" s="113" t="s">
        <v>136</v>
      </c>
      <c r="V154" s="113" t="s">
        <v>137</v>
      </c>
      <c r="W154" s="113" t="s">
        <v>138</v>
      </c>
      <c r="X154" s="113"/>
      <c r="Y154" s="113"/>
      <c r="Z154" s="118"/>
    </row>
    <row r="155" spans="1:26" ht="56.1" customHeight="1" x14ac:dyDescent="0.2">
      <c r="A155" s="112" t="str">
        <f t="shared" si="40"/>
        <v>OK</v>
      </c>
      <c r="B155" s="113">
        <v>138</v>
      </c>
      <c r="C155" s="53" t="s">
        <v>1049</v>
      </c>
      <c r="D155" s="65"/>
      <c r="E155" s="66"/>
      <c r="F155" s="66"/>
      <c r="G155" s="66"/>
      <c r="H155" s="66">
        <v>1</v>
      </c>
      <c r="I155" s="57">
        <v>1</v>
      </c>
      <c r="J155" s="68">
        <f t="shared" si="41"/>
        <v>1</v>
      </c>
      <c r="K155" s="69">
        <f t="shared" si="42"/>
        <v>1</v>
      </c>
      <c r="L155" s="69">
        <f t="shared" si="43"/>
        <v>4</v>
      </c>
      <c r="M155" s="113" t="s">
        <v>775</v>
      </c>
      <c r="N155" s="58" t="str">
        <f t="shared" si="44"/>
        <v>ДА</v>
      </c>
      <c r="O155" s="113" t="s">
        <v>46</v>
      </c>
      <c r="P155" s="113" t="s">
        <v>243</v>
      </c>
      <c r="Q155" s="113" t="s">
        <v>242</v>
      </c>
      <c r="R155" s="113" t="s">
        <v>247</v>
      </c>
      <c r="S155" s="113"/>
      <c r="T155" s="113"/>
      <c r="U155" s="113" t="s">
        <v>164</v>
      </c>
      <c r="V155" s="113" t="s">
        <v>195</v>
      </c>
      <c r="W155" s="113"/>
      <c r="X155" s="113"/>
      <c r="Y155" s="113"/>
      <c r="Z155" s="118"/>
    </row>
    <row r="156" spans="1:26" ht="48.75" customHeight="1" x14ac:dyDescent="0.2">
      <c r="A156" s="112" t="str">
        <f t="shared" si="40"/>
        <v>OK</v>
      </c>
      <c r="B156" s="113">
        <v>139</v>
      </c>
      <c r="C156" s="114" t="s">
        <v>1050</v>
      </c>
      <c r="D156" s="65"/>
      <c r="E156" s="66">
        <v>1</v>
      </c>
      <c r="F156" s="66"/>
      <c r="G156" s="66"/>
      <c r="H156" s="66"/>
      <c r="I156" s="57">
        <v>1</v>
      </c>
      <c r="J156" s="68">
        <f t="shared" si="41"/>
        <v>4</v>
      </c>
      <c r="K156" s="69">
        <f t="shared" si="42"/>
        <v>4</v>
      </c>
      <c r="L156" s="69">
        <f t="shared" si="43"/>
        <v>4</v>
      </c>
      <c r="M156" s="113" t="s">
        <v>775</v>
      </c>
      <c r="N156" s="58" t="str">
        <f t="shared" si="44"/>
        <v>НЕТ</v>
      </c>
      <c r="O156" s="113" t="s">
        <v>46</v>
      </c>
      <c r="P156" s="113" t="s">
        <v>243</v>
      </c>
      <c r="Q156" s="113" t="s">
        <v>247</v>
      </c>
      <c r="R156" s="113"/>
      <c r="S156" s="113"/>
      <c r="T156" s="113"/>
      <c r="U156" s="113" t="s">
        <v>136</v>
      </c>
      <c r="V156" s="113" t="s">
        <v>137</v>
      </c>
      <c r="W156" s="113" t="s">
        <v>146</v>
      </c>
      <c r="X156" s="113"/>
      <c r="Y156" s="113"/>
      <c r="Z156" s="118"/>
    </row>
    <row r="157" spans="1:26" ht="48.75" customHeight="1" x14ac:dyDescent="0.2">
      <c r="A157" s="112" t="str">
        <f t="shared" si="40"/>
        <v>OK</v>
      </c>
      <c r="B157" s="113">
        <v>140</v>
      </c>
      <c r="C157" s="53" t="s">
        <v>1051</v>
      </c>
      <c r="D157" s="65">
        <v>1</v>
      </c>
      <c r="E157" s="66"/>
      <c r="F157" s="66"/>
      <c r="G157" s="66"/>
      <c r="H157" s="66"/>
      <c r="I157" s="57">
        <v>2</v>
      </c>
      <c r="J157" s="68">
        <f t="shared" si="41"/>
        <v>0</v>
      </c>
      <c r="K157" s="69">
        <f t="shared" si="42"/>
        <v>0</v>
      </c>
      <c r="L157" s="69">
        <f t="shared" si="43"/>
        <v>0</v>
      </c>
      <c r="M157" s="113" t="s">
        <v>775</v>
      </c>
      <c r="N157" s="58" t="str">
        <f t="shared" si="44"/>
        <v>НЕТ</v>
      </c>
      <c r="O157" s="113" t="s">
        <v>63</v>
      </c>
      <c r="P157" s="113" t="s">
        <v>248</v>
      </c>
      <c r="Q157" s="113"/>
      <c r="R157" s="113"/>
      <c r="S157" s="113"/>
      <c r="T157" s="113"/>
      <c r="U157" s="113" t="s">
        <v>137</v>
      </c>
      <c r="V157" s="113" t="s">
        <v>138</v>
      </c>
      <c r="W157" s="113"/>
      <c r="X157" s="113"/>
      <c r="Y157" s="113"/>
      <c r="Z157" s="118"/>
    </row>
    <row r="158" spans="1:26" ht="48.75" customHeight="1" x14ac:dyDescent="0.2">
      <c r="A158" s="112" t="str">
        <f t="shared" si="40"/>
        <v>OK</v>
      </c>
      <c r="B158" s="113">
        <v>141</v>
      </c>
      <c r="C158" s="114" t="s">
        <v>1052</v>
      </c>
      <c r="D158" s="65"/>
      <c r="E158" s="66">
        <v>1</v>
      </c>
      <c r="F158" s="66"/>
      <c r="G158" s="66"/>
      <c r="H158" s="66"/>
      <c r="I158" s="57">
        <v>1</v>
      </c>
      <c r="J158" s="68">
        <f t="shared" si="41"/>
        <v>4</v>
      </c>
      <c r="K158" s="69">
        <f t="shared" si="42"/>
        <v>4</v>
      </c>
      <c r="L158" s="69">
        <f t="shared" si="43"/>
        <v>4</v>
      </c>
      <c r="M158" s="113" t="s">
        <v>775</v>
      </c>
      <c r="N158" s="58" t="str">
        <f t="shared" si="44"/>
        <v>НЕТ</v>
      </c>
      <c r="O158" s="113" t="s">
        <v>249</v>
      </c>
      <c r="P158" s="113" t="s">
        <v>92</v>
      </c>
      <c r="Q158" s="113" t="s">
        <v>243</v>
      </c>
      <c r="R158" s="113" t="s">
        <v>248</v>
      </c>
      <c r="S158" s="113"/>
      <c r="T158" s="113"/>
      <c r="U158" s="113" t="s">
        <v>185</v>
      </c>
      <c r="V158" s="113" t="s">
        <v>137</v>
      </c>
      <c r="W158" s="113"/>
      <c r="X158" s="113"/>
      <c r="Y158" s="113"/>
      <c r="Z158" s="118"/>
    </row>
    <row r="159" spans="1:26" ht="48.75" customHeight="1" x14ac:dyDescent="0.2">
      <c r="A159" s="112" t="str">
        <f t="shared" si="40"/>
        <v>OK</v>
      </c>
      <c r="B159" s="113">
        <v>142</v>
      </c>
      <c r="C159" s="114" t="s">
        <v>1053</v>
      </c>
      <c r="D159" s="65"/>
      <c r="E159" s="66">
        <v>1</v>
      </c>
      <c r="F159" s="66"/>
      <c r="G159" s="66"/>
      <c r="H159" s="66"/>
      <c r="I159" s="57">
        <v>1</v>
      </c>
      <c r="J159" s="68">
        <f t="shared" si="41"/>
        <v>4</v>
      </c>
      <c r="K159" s="69">
        <f t="shared" si="42"/>
        <v>4</v>
      </c>
      <c r="L159" s="69">
        <f t="shared" si="43"/>
        <v>4</v>
      </c>
      <c r="M159" s="113" t="s">
        <v>775</v>
      </c>
      <c r="N159" s="58" t="str">
        <f t="shared" si="44"/>
        <v>НЕТ</v>
      </c>
      <c r="O159" s="113" t="s">
        <v>243</v>
      </c>
      <c r="P159" s="113" t="s">
        <v>250</v>
      </c>
      <c r="Q159" s="113" t="s">
        <v>91</v>
      </c>
      <c r="R159" s="113" t="s">
        <v>21</v>
      </c>
      <c r="S159" s="113"/>
      <c r="T159" s="113"/>
      <c r="U159" s="113" t="s">
        <v>137</v>
      </c>
      <c r="V159" s="113" t="s">
        <v>136</v>
      </c>
      <c r="W159" s="113" t="s">
        <v>208</v>
      </c>
      <c r="X159" s="113" t="s">
        <v>185</v>
      </c>
      <c r="Y159" s="113"/>
      <c r="Z159" s="118"/>
    </row>
    <row r="160" spans="1:26" ht="48.75" customHeight="1" x14ac:dyDescent="0.2">
      <c r="A160" s="112" t="str">
        <f t="shared" si="40"/>
        <v>OK</v>
      </c>
      <c r="B160" s="113">
        <v>143</v>
      </c>
      <c r="C160" s="114" t="s">
        <v>1054</v>
      </c>
      <c r="D160" s="65"/>
      <c r="E160" s="66">
        <v>1</v>
      </c>
      <c r="F160" s="66"/>
      <c r="G160" s="66"/>
      <c r="H160" s="66"/>
      <c r="I160" s="57">
        <v>1</v>
      </c>
      <c r="J160" s="68">
        <f t="shared" si="41"/>
        <v>4</v>
      </c>
      <c r="K160" s="69">
        <f t="shared" si="42"/>
        <v>4</v>
      </c>
      <c r="L160" s="69">
        <f t="shared" si="43"/>
        <v>4</v>
      </c>
      <c r="M160" s="113" t="s">
        <v>775</v>
      </c>
      <c r="N160" s="58" t="str">
        <f t="shared" si="44"/>
        <v>НЕТ</v>
      </c>
      <c r="O160" s="113" t="s">
        <v>23</v>
      </c>
      <c r="P160" s="113" t="s">
        <v>94</v>
      </c>
      <c r="Q160" s="113" t="s">
        <v>207</v>
      </c>
      <c r="R160" s="113" t="s">
        <v>242</v>
      </c>
      <c r="S160" s="113" t="s">
        <v>250</v>
      </c>
      <c r="T160" s="113"/>
      <c r="U160" s="113" t="s">
        <v>136</v>
      </c>
      <c r="V160" s="113" t="s">
        <v>137</v>
      </c>
      <c r="W160" s="113" t="s">
        <v>146</v>
      </c>
      <c r="X160" s="113"/>
      <c r="Y160" s="113"/>
      <c r="Z160" s="118"/>
    </row>
    <row r="161" spans="1:26" ht="48.75" customHeight="1" x14ac:dyDescent="0.2">
      <c r="A161" s="112" t="str">
        <f t="shared" si="40"/>
        <v>OK</v>
      </c>
      <c r="B161" s="113">
        <v>144</v>
      </c>
      <c r="C161" s="114" t="s">
        <v>1055</v>
      </c>
      <c r="D161" s="65"/>
      <c r="E161" s="66">
        <v>1</v>
      </c>
      <c r="F161" s="66"/>
      <c r="G161" s="66"/>
      <c r="H161" s="66"/>
      <c r="I161" s="57">
        <v>2</v>
      </c>
      <c r="J161" s="68">
        <f t="shared" si="41"/>
        <v>4</v>
      </c>
      <c r="K161" s="69">
        <f t="shared" si="42"/>
        <v>8</v>
      </c>
      <c r="L161" s="69">
        <f t="shared" si="43"/>
        <v>8</v>
      </c>
      <c r="M161" s="113" t="s">
        <v>775</v>
      </c>
      <c r="N161" s="58" t="str">
        <f t="shared" si="44"/>
        <v>НЕТ</v>
      </c>
      <c r="O161" s="113" t="s">
        <v>23</v>
      </c>
      <c r="P161" s="113" t="s">
        <v>250</v>
      </c>
      <c r="Q161" s="113" t="s">
        <v>242</v>
      </c>
      <c r="R161" s="113" t="s">
        <v>248</v>
      </c>
      <c r="S161" s="113" t="s">
        <v>246</v>
      </c>
      <c r="T161" s="113"/>
      <c r="U161" s="113" t="s">
        <v>136</v>
      </c>
      <c r="V161" s="113" t="s">
        <v>137</v>
      </c>
      <c r="W161" s="113" t="s">
        <v>138</v>
      </c>
      <c r="X161" s="113"/>
      <c r="Y161" s="113"/>
      <c r="Z161" s="118"/>
    </row>
    <row r="162" spans="1:26" ht="48.75" customHeight="1" x14ac:dyDescent="0.2">
      <c r="A162" s="112" t="str">
        <f t="shared" si="40"/>
        <v>OK</v>
      </c>
      <c r="B162" s="113">
        <v>145</v>
      </c>
      <c r="C162" s="114" t="s">
        <v>1056</v>
      </c>
      <c r="D162" s="65"/>
      <c r="E162" s="66">
        <v>1</v>
      </c>
      <c r="F162" s="66"/>
      <c r="G162" s="66"/>
      <c r="H162" s="66"/>
      <c r="I162" s="57">
        <v>1</v>
      </c>
      <c r="J162" s="68">
        <f t="shared" si="41"/>
        <v>4</v>
      </c>
      <c r="K162" s="69">
        <f t="shared" si="42"/>
        <v>4</v>
      </c>
      <c r="L162" s="69">
        <f t="shared" si="43"/>
        <v>4</v>
      </c>
      <c r="M162" s="113" t="s">
        <v>775</v>
      </c>
      <c r="N162" s="58" t="str">
        <f t="shared" si="44"/>
        <v>НЕТ</v>
      </c>
      <c r="O162" s="113" t="s">
        <v>23</v>
      </c>
      <c r="P162" s="113" t="s">
        <v>94</v>
      </c>
      <c r="Q162" s="113" t="s">
        <v>248</v>
      </c>
      <c r="R162" s="113" t="s">
        <v>242</v>
      </c>
      <c r="S162" s="113"/>
      <c r="T162" s="113"/>
      <c r="U162" s="113" t="s">
        <v>136</v>
      </c>
      <c r="V162" s="113" t="s">
        <v>137</v>
      </c>
      <c r="W162" s="113" t="s">
        <v>138</v>
      </c>
      <c r="X162" s="113" t="s">
        <v>185</v>
      </c>
      <c r="Y162" s="113"/>
      <c r="Z162" s="118"/>
    </row>
    <row r="163" spans="1:26" ht="48.75" customHeight="1" x14ac:dyDescent="0.2">
      <c r="A163" s="112" t="str">
        <f t="shared" si="40"/>
        <v>OK</v>
      </c>
      <c r="B163" s="113">
        <v>146</v>
      </c>
      <c r="C163" s="114" t="s">
        <v>1057</v>
      </c>
      <c r="D163" s="65"/>
      <c r="E163" s="66">
        <v>1</v>
      </c>
      <c r="F163" s="66"/>
      <c r="G163" s="66"/>
      <c r="H163" s="66"/>
      <c r="I163" s="57">
        <v>2</v>
      </c>
      <c r="J163" s="68">
        <f t="shared" si="41"/>
        <v>4</v>
      </c>
      <c r="K163" s="69">
        <f t="shared" si="42"/>
        <v>8</v>
      </c>
      <c r="L163" s="69">
        <f t="shared" si="43"/>
        <v>8</v>
      </c>
      <c r="M163" s="113" t="s">
        <v>775</v>
      </c>
      <c r="N163" s="58" t="str">
        <f t="shared" si="44"/>
        <v>НЕТ</v>
      </c>
      <c r="O163" s="113" t="s">
        <v>249</v>
      </c>
      <c r="P163" s="113" t="s">
        <v>3</v>
      </c>
      <c r="Q163" s="113" t="s">
        <v>77</v>
      </c>
      <c r="R163" s="113"/>
      <c r="S163" s="113"/>
      <c r="T163" s="113"/>
      <c r="U163" s="113" t="s">
        <v>136</v>
      </c>
      <c r="V163" s="113" t="s">
        <v>137</v>
      </c>
      <c r="W163" s="113" t="s">
        <v>138</v>
      </c>
      <c r="X163" s="113" t="s">
        <v>185</v>
      </c>
      <c r="Y163" s="113"/>
      <c r="Z163" s="118"/>
    </row>
    <row r="164" spans="1:26" ht="48.75" customHeight="1" x14ac:dyDescent="0.2">
      <c r="A164" s="112" t="str">
        <f t="shared" si="40"/>
        <v>OK</v>
      </c>
      <c r="B164" s="113">
        <v>147</v>
      </c>
      <c r="C164" s="114" t="s">
        <v>1058</v>
      </c>
      <c r="D164" s="65"/>
      <c r="E164" s="66">
        <v>1</v>
      </c>
      <c r="F164" s="66"/>
      <c r="G164" s="66"/>
      <c r="H164" s="66"/>
      <c r="I164" s="57">
        <v>1</v>
      </c>
      <c r="J164" s="68">
        <f t="shared" si="41"/>
        <v>4</v>
      </c>
      <c r="K164" s="69">
        <f t="shared" si="42"/>
        <v>4</v>
      </c>
      <c r="L164" s="69">
        <f t="shared" si="43"/>
        <v>4</v>
      </c>
      <c r="M164" s="113" t="s">
        <v>775</v>
      </c>
      <c r="N164" s="58" t="str">
        <f t="shared" si="44"/>
        <v>НЕТ</v>
      </c>
      <c r="O164" s="113" t="s">
        <v>26</v>
      </c>
      <c r="P164" s="113" t="s">
        <v>248</v>
      </c>
      <c r="Q164" s="113" t="s">
        <v>243</v>
      </c>
      <c r="R164" s="113" t="s">
        <v>242</v>
      </c>
      <c r="S164" s="113"/>
      <c r="T164" s="113"/>
      <c r="U164" s="113" t="s">
        <v>137</v>
      </c>
      <c r="V164" s="113" t="s">
        <v>146</v>
      </c>
      <c r="W164" s="113" t="s">
        <v>138</v>
      </c>
      <c r="X164" s="113"/>
      <c r="Y164" s="113"/>
      <c r="Z164" s="118"/>
    </row>
    <row r="165" spans="1:26" ht="48.75" customHeight="1" x14ac:dyDescent="0.2">
      <c r="A165" s="112" t="str">
        <f t="shared" si="40"/>
        <v>OK</v>
      </c>
      <c r="B165" s="113">
        <v>148</v>
      </c>
      <c r="C165" s="114" t="s">
        <v>1059</v>
      </c>
      <c r="D165" s="65"/>
      <c r="E165" s="66">
        <v>1</v>
      </c>
      <c r="F165" s="66"/>
      <c r="G165" s="66"/>
      <c r="H165" s="66"/>
      <c r="I165" s="57">
        <v>1</v>
      </c>
      <c r="J165" s="68">
        <f t="shared" si="41"/>
        <v>4</v>
      </c>
      <c r="K165" s="69">
        <f t="shared" si="42"/>
        <v>4</v>
      </c>
      <c r="L165" s="69">
        <f t="shared" si="43"/>
        <v>4</v>
      </c>
      <c r="M165" s="113" t="s">
        <v>775</v>
      </c>
      <c r="N165" s="58" t="str">
        <f t="shared" si="44"/>
        <v>НЕТ</v>
      </c>
      <c r="O165" s="113" t="s">
        <v>103</v>
      </c>
      <c r="P165" s="113" t="s">
        <v>32</v>
      </c>
      <c r="Q165" s="113" t="s">
        <v>243</v>
      </c>
      <c r="R165" s="113"/>
      <c r="S165" s="113"/>
      <c r="T165" s="113"/>
      <c r="U165" s="113" t="s">
        <v>200</v>
      </c>
      <c r="V165" s="113" t="s">
        <v>138</v>
      </c>
      <c r="W165" s="113"/>
      <c r="X165" s="113"/>
      <c r="Y165" s="113"/>
      <c r="Z165" s="118"/>
    </row>
    <row r="166" spans="1:26" ht="30" customHeight="1" x14ac:dyDescent="0.2">
      <c r="A166" s="284" t="s">
        <v>1166</v>
      </c>
      <c r="B166" s="285"/>
      <c r="C166" s="285"/>
      <c r="D166" s="285"/>
      <c r="E166" s="285"/>
      <c r="F166" s="285"/>
      <c r="G166" s="285"/>
      <c r="H166" s="285"/>
      <c r="I166" s="285"/>
      <c r="J166" s="285"/>
      <c r="K166" s="285"/>
      <c r="L166" s="285"/>
      <c r="M166" s="285"/>
      <c r="N166" s="285"/>
      <c r="O166" s="285"/>
      <c r="P166" s="285"/>
      <c r="Q166" s="285"/>
      <c r="R166" s="285"/>
      <c r="S166" s="285"/>
      <c r="T166" s="285"/>
      <c r="U166" s="285"/>
      <c r="V166" s="285"/>
      <c r="W166" s="285"/>
      <c r="X166" s="285"/>
      <c r="Y166" s="285"/>
      <c r="Z166" s="286"/>
    </row>
    <row r="167" spans="1:26" ht="48.75" customHeight="1" x14ac:dyDescent="0.2">
      <c r="A167" s="112" t="str">
        <f t="shared" ref="A167:A192" si="45">IF(COUNT(D167:H167)&gt;1,"ОШИБКА",IF(COUNT(D167:H167)=0,"ОШИБКА","OK"))</f>
        <v>OK</v>
      </c>
      <c r="B167" s="113">
        <v>149</v>
      </c>
      <c r="C167" s="114" t="s">
        <v>1060</v>
      </c>
      <c r="D167" s="65"/>
      <c r="E167" s="66">
        <v>1</v>
      </c>
      <c r="F167" s="66"/>
      <c r="G167" s="66"/>
      <c r="H167" s="66"/>
      <c r="I167" s="57">
        <v>1</v>
      </c>
      <c r="J167" s="68">
        <f t="shared" ref="J167:J192" si="46">IF(A167="ОШИБКА","ОШИБКА",E167*4+F167*3+G167*2+H167*1+D167*0)</f>
        <v>4</v>
      </c>
      <c r="K167" s="69">
        <f t="shared" ref="K167:K192" si="47">IF(A167="ОШИБКА","ОШИБКА",J167*I167)</f>
        <v>4</v>
      </c>
      <c r="L167" s="69">
        <f t="shared" ref="L167:L192" si="48">IF(A167="ОШИБКА","ОШИБКА",IF(D167=1,0,4*I167))</f>
        <v>4</v>
      </c>
      <c r="M167" s="113" t="s">
        <v>773</v>
      </c>
      <c r="N167" s="58" t="str">
        <f t="shared" ref="N167:N192" si="49">IF(OR(J167=4, J167=0),"НЕТ",IF(A167="ОШИБКА","ОШИБКА","ДА"))</f>
        <v>НЕТ</v>
      </c>
      <c r="O167" s="113" t="s">
        <v>25</v>
      </c>
      <c r="P167" s="113" t="s">
        <v>251</v>
      </c>
      <c r="Q167" s="113" t="s">
        <v>252</v>
      </c>
      <c r="R167" s="113" t="s">
        <v>253</v>
      </c>
      <c r="S167" s="113" t="s">
        <v>254</v>
      </c>
      <c r="T167" s="113"/>
      <c r="U167" s="113" t="s">
        <v>208</v>
      </c>
      <c r="V167" s="113" t="s">
        <v>185</v>
      </c>
      <c r="W167" s="113" t="s">
        <v>136</v>
      </c>
      <c r="X167" s="113" t="s">
        <v>146</v>
      </c>
      <c r="Y167" s="113"/>
      <c r="Z167" s="118"/>
    </row>
    <row r="168" spans="1:26" ht="56.1" customHeight="1" x14ac:dyDescent="0.2">
      <c r="A168" s="112" t="str">
        <f t="shared" si="45"/>
        <v>OK</v>
      </c>
      <c r="B168" s="113">
        <v>150</v>
      </c>
      <c r="C168" s="53" t="s">
        <v>1061</v>
      </c>
      <c r="D168" s="65"/>
      <c r="E168" s="66">
        <v>1</v>
      </c>
      <c r="F168" s="66"/>
      <c r="G168" s="66"/>
      <c r="H168" s="66"/>
      <c r="I168" s="57">
        <v>1</v>
      </c>
      <c r="J168" s="68">
        <f t="shared" si="46"/>
        <v>4</v>
      </c>
      <c r="K168" s="69">
        <f t="shared" si="47"/>
        <v>4</v>
      </c>
      <c r="L168" s="69">
        <f t="shared" si="48"/>
        <v>4</v>
      </c>
      <c r="M168" s="113" t="s">
        <v>773</v>
      </c>
      <c r="N168" s="58" t="str">
        <f t="shared" si="49"/>
        <v>НЕТ</v>
      </c>
      <c r="O168" s="113" t="s">
        <v>23</v>
      </c>
      <c r="P168" s="113" t="s">
        <v>24</v>
      </c>
      <c r="Q168" s="113" t="s">
        <v>94</v>
      </c>
      <c r="R168" s="113"/>
      <c r="S168" s="113"/>
      <c r="T168" s="113"/>
      <c r="U168" s="113" t="s">
        <v>208</v>
      </c>
      <c r="V168" s="113" t="s">
        <v>185</v>
      </c>
      <c r="W168" s="113" t="s">
        <v>255</v>
      </c>
      <c r="X168" s="113"/>
      <c r="Y168" s="113"/>
      <c r="Z168" s="118"/>
    </row>
    <row r="169" spans="1:26" ht="56.1" customHeight="1" x14ac:dyDescent="0.2">
      <c r="A169" s="112" t="str">
        <f t="shared" si="45"/>
        <v>OK</v>
      </c>
      <c r="B169" s="113">
        <v>151</v>
      </c>
      <c r="C169" s="53" t="s">
        <v>1062</v>
      </c>
      <c r="D169" s="65"/>
      <c r="E169" s="66">
        <v>1</v>
      </c>
      <c r="F169" s="66"/>
      <c r="G169" s="66"/>
      <c r="H169" s="66"/>
      <c r="I169" s="57">
        <v>2</v>
      </c>
      <c r="J169" s="68">
        <f t="shared" si="46"/>
        <v>4</v>
      </c>
      <c r="K169" s="69">
        <f t="shared" si="47"/>
        <v>8</v>
      </c>
      <c r="L169" s="69">
        <f t="shared" si="48"/>
        <v>8</v>
      </c>
      <c r="M169" s="113" t="s">
        <v>773</v>
      </c>
      <c r="N169" s="58" t="str">
        <f t="shared" si="49"/>
        <v>НЕТ</v>
      </c>
      <c r="O169" s="113" t="s">
        <v>22</v>
      </c>
      <c r="P169" s="113" t="s">
        <v>26</v>
      </c>
      <c r="Q169" s="113"/>
      <c r="R169" s="113"/>
      <c r="S169" s="113"/>
      <c r="T169" s="113"/>
      <c r="U169" s="113" t="s">
        <v>208</v>
      </c>
      <c r="V169" s="113" t="s">
        <v>185</v>
      </c>
      <c r="W169" s="113" t="s">
        <v>255</v>
      </c>
      <c r="X169" s="113"/>
      <c r="Y169" s="113"/>
      <c r="Z169" s="118"/>
    </row>
    <row r="170" spans="1:26" ht="56.1" customHeight="1" x14ac:dyDescent="0.2">
      <c r="A170" s="112" t="str">
        <f t="shared" si="45"/>
        <v>OK</v>
      </c>
      <c r="B170" s="113">
        <v>152</v>
      </c>
      <c r="C170" s="53" t="s">
        <v>1063</v>
      </c>
      <c r="D170" s="65"/>
      <c r="E170" s="66">
        <v>1</v>
      </c>
      <c r="F170" s="66"/>
      <c r="G170" s="66"/>
      <c r="H170" s="66"/>
      <c r="I170" s="57">
        <v>1</v>
      </c>
      <c r="J170" s="68">
        <f t="shared" si="46"/>
        <v>4</v>
      </c>
      <c r="K170" s="69">
        <f t="shared" si="47"/>
        <v>4</v>
      </c>
      <c r="L170" s="69">
        <f t="shared" si="48"/>
        <v>4</v>
      </c>
      <c r="M170" s="113" t="s">
        <v>773</v>
      </c>
      <c r="N170" s="58" t="str">
        <f t="shared" si="49"/>
        <v>НЕТ</v>
      </c>
      <c r="O170" s="113" t="s">
        <v>22</v>
      </c>
      <c r="P170" s="113" t="s">
        <v>253</v>
      </c>
      <c r="Q170" s="113" t="s">
        <v>26</v>
      </c>
      <c r="R170" s="113"/>
      <c r="S170" s="113"/>
      <c r="T170" s="113"/>
      <c r="U170" s="113" t="s">
        <v>208</v>
      </c>
      <c r="V170" s="113" t="s">
        <v>185</v>
      </c>
      <c r="W170" s="113" t="s">
        <v>255</v>
      </c>
      <c r="X170" s="113"/>
      <c r="Y170" s="113"/>
      <c r="Z170" s="118"/>
    </row>
    <row r="171" spans="1:26" ht="80.099999999999994" customHeight="1" x14ac:dyDescent="0.2">
      <c r="A171" s="112" t="str">
        <f t="shared" si="45"/>
        <v>OK</v>
      </c>
      <c r="B171" s="113">
        <v>153</v>
      </c>
      <c r="C171" s="53" t="s">
        <v>1064</v>
      </c>
      <c r="D171" s="65"/>
      <c r="E171" s="66">
        <v>1</v>
      </c>
      <c r="F171" s="66"/>
      <c r="G171" s="66"/>
      <c r="H171" s="66"/>
      <c r="I171" s="57">
        <v>1</v>
      </c>
      <c r="J171" s="68">
        <f t="shared" si="46"/>
        <v>4</v>
      </c>
      <c r="K171" s="69">
        <f t="shared" si="47"/>
        <v>4</v>
      </c>
      <c r="L171" s="69">
        <f t="shared" si="48"/>
        <v>4</v>
      </c>
      <c r="M171" s="113" t="s">
        <v>773</v>
      </c>
      <c r="N171" s="58" t="str">
        <f t="shared" si="49"/>
        <v>НЕТ</v>
      </c>
      <c r="O171" s="113" t="s">
        <v>22</v>
      </c>
      <c r="P171" s="113" t="s">
        <v>26</v>
      </c>
      <c r="Q171" s="113" t="s">
        <v>252</v>
      </c>
      <c r="R171" s="113" t="s">
        <v>254</v>
      </c>
      <c r="S171" s="113"/>
      <c r="T171" s="113"/>
      <c r="U171" s="113" t="s">
        <v>208</v>
      </c>
      <c r="V171" s="113" t="s">
        <v>185</v>
      </c>
      <c r="W171" s="113" t="s">
        <v>255</v>
      </c>
      <c r="X171" s="113"/>
      <c r="Y171" s="113"/>
      <c r="Z171" s="118"/>
    </row>
    <row r="172" spans="1:26" ht="56.1" customHeight="1" x14ac:dyDescent="0.2">
      <c r="A172" s="112" t="str">
        <f t="shared" si="45"/>
        <v>OK</v>
      </c>
      <c r="B172" s="113">
        <v>154</v>
      </c>
      <c r="C172" s="53" t="s">
        <v>1065</v>
      </c>
      <c r="D172" s="65"/>
      <c r="E172" s="66">
        <v>1</v>
      </c>
      <c r="F172" s="66"/>
      <c r="G172" s="66"/>
      <c r="H172" s="66"/>
      <c r="I172" s="57">
        <v>1</v>
      </c>
      <c r="J172" s="68">
        <f t="shared" si="46"/>
        <v>4</v>
      </c>
      <c r="K172" s="69">
        <f t="shared" si="47"/>
        <v>4</v>
      </c>
      <c r="L172" s="69">
        <f t="shared" si="48"/>
        <v>4</v>
      </c>
      <c r="M172" s="113" t="s">
        <v>773</v>
      </c>
      <c r="N172" s="58" t="str">
        <f t="shared" si="49"/>
        <v>НЕТ</v>
      </c>
      <c r="O172" s="113" t="s">
        <v>22</v>
      </c>
      <c r="P172" s="113" t="s">
        <v>26</v>
      </c>
      <c r="Q172" s="113" t="s">
        <v>251</v>
      </c>
      <c r="R172" s="113" t="s">
        <v>252</v>
      </c>
      <c r="S172" s="113"/>
      <c r="T172" s="113"/>
      <c r="U172" s="113" t="s">
        <v>208</v>
      </c>
      <c r="V172" s="113" t="s">
        <v>185</v>
      </c>
      <c r="W172" s="113" t="s">
        <v>255</v>
      </c>
      <c r="X172" s="113"/>
      <c r="Y172" s="113"/>
      <c r="Z172" s="118"/>
    </row>
    <row r="173" spans="1:26" ht="48.75" customHeight="1" x14ac:dyDescent="0.2">
      <c r="A173" s="112" t="str">
        <f t="shared" si="45"/>
        <v>OK</v>
      </c>
      <c r="B173" s="113">
        <v>155</v>
      </c>
      <c r="C173" s="53" t="s">
        <v>1066</v>
      </c>
      <c r="D173" s="65"/>
      <c r="E173" s="66">
        <v>1</v>
      </c>
      <c r="F173" s="66"/>
      <c r="G173" s="66"/>
      <c r="H173" s="66"/>
      <c r="I173" s="57">
        <v>1</v>
      </c>
      <c r="J173" s="68">
        <f t="shared" si="46"/>
        <v>4</v>
      </c>
      <c r="K173" s="69">
        <f t="shared" si="47"/>
        <v>4</v>
      </c>
      <c r="L173" s="69">
        <f t="shared" si="48"/>
        <v>4</v>
      </c>
      <c r="M173" s="113" t="s">
        <v>773</v>
      </c>
      <c r="N173" s="58" t="str">
        <f t="shared" si="49"/>
        <v>НЕТ</v>
      </c>
      <c r="O173" s="113" t="s">
        <v>22</v>
      </c>
      <c r="P173" s="113" t="s">
        <v>99</v>
      </c>
      <c r="Q173" s="113" t="s">
        <v>206</v>
      </c>
      <c r="R173" s="113" t="s">
        <v>24</v>
      </c>
      <c r="S173" s="113"/>
      <c r="T173" s="113"/>
      <c r="U173" s="113" t="s">
        <v>136</v>
      </c>
      <c r="V173" s="113" t="s">
        <v>137</v>
      </c>
      <c r="W173" s="113" t="s">
        <v>146</v>
      </c>
      <c r="X173" s="113"/>
      <c r="Y173" s="113"/>
      <c r="Z173" s="118"/>
    </row>
    <row r="174" spans="1:26" ht="56.1" customHeight="1" x14ac:dyDescent="0.2">
      <c r="A174" s="112" t="str">
        <f t="shared" si="45"/>
        <v>OK</v>
      </c>
      <c r="B174" s="113">
        <v>156</v>
      </c>
      <c r="C174" s="53" t="s">
        <v>1067</v>
      </c>
      <c r="D174" s="65"/>
      <c r="E174" s="66">
        <v>1</v>
      </c>
      <c r="F174" s="66"/>
      <c r="G174" s="66"/>
      <c r="H174" s="66"/>
      <c r="I174" s="57">
        <v>1</v>
      </c>
      <c r="J174" s="68">
        <f t="shared" si="46"/>
        <v>4</v>
      </c>
      <c r="K174" s="69">
        <f t="shared" si="47"/>
        <v>4</v>
      </c>
      <c r="L174" s="69">
        <f t="shared" si="48"/>
        <v>4</v>
      </c>
      <c r="M174" s="113" t="s">
        <v>773</v>
      </c>
      <c r="N174" s="58" t="str">
        <f t="shared" si="49"/>
        <v>НЕТ</v>
      </c>
      <c r="O174" s="113" t="s">
        <v>22</v>
      </c>
      <c r="P174" s="113" t="s">
        <v>254</v>
      </c>
      <c r="Q174" s="113" t="s">
        <v>253</v>
      </c>
      <c r="R174" s="113"/>
      <c r="S174" s="113"/>
      <c r="T174" s="113"/>
      <c r="U174" s="113" t="s">
        <v>146</v>
      </c>
      <c r="V174" s="113">
        <v>19</v>
      </c>
      <c r="W174" s="113" t="s">
        <v>164</v>
      </c>
      <c r="X174" s="113"/>
      <c r="Y174" s="113"/>
      <c r="Z174" s="118"/>
    </row>
    <row r="175" spans="1:26" ht="48.75" customHeight="1" x14ac:dyDescent="0.2">
      <c r="A175" s="112" t="str">
        <f t="shared" si="45"/>
        <v>OK</v>
      </c>
      <c r="B175" s="113">
        <v>157</v>
      </c>
      <c r="C175" s="53" t="s">
        <v>1068</v>
      </c>
      <c r="D175" s="65">
        <v>1</v>
      </c>
      <c r="E175" s="66"/>
      <c r="F175" s="66"/>
      <c r="G175" s="66"/>
      <c r="H175" s="66"/>
      <c r="I175" s="57">
        <v>1</v>
      </c>
      <c r="J175" s="68">
        <f t="shared" si="46"/>
        <v>0</v>
      </c>
      <c r="K175" s="69">
        <f t="shared" si="47"/>
        <v>0</v>
      </c>
      <c r="L175" s="69">
        <f t="shared" si="48"/>
        <v>0</v>
      </c>
      <c r="M175" s="113" t="s">
        <v>773</v>
      </c>
      <c r="N175" s="58" t="str">
        <f t="shared" si="49"/>
        <v>НЕТ</v>
      </c>
      <c r="O175" s="113" t="s">
        <v>22</v>
      </c>
      <c r="P175" s="113" t="s">
        <v>26</v>
      </c>
      <c r="Q175" s="113" t="s">
        <v>109</v>
      </c>
      <c r="R175" s="113"/>
      <c r="S175" s="113"/>
      <c r="T175" s="113"/>
      <c r="U175" s="113" t="s">
        <v>146</v>
      </c>
      <c r="V175" s="113" t="s">
        <v>164</v>
      </c>
      <c r="W175" s="113"/>
      <c r="X175" s="113"/>
      <c r="Y175" s="113"/>
      <c r="Z175" s="118"/>
    </row>
    <row r="176" spans="1:26" ht="48.75" customHeight="1" x14ac:dyDescent="0.2">
      <c r="A176" s="112" t="str">
        <f t="shared" si="45"/>
        <v>OK</v>
      </c>
      <c r="B176" s="113">
        <v>158</v>
      </c>
      <c r="C176" s="53" t="s">
        <v>1201</v>
      </c>
      <c r="D176" s="65"/>
      <c r="E176" s="66">
        <v>1</v>
      </c>
      <c r="F176" s="66"/>
      <c r="G176" s="66"/>
      <c r="H176" s="66"/>
      <c r="I176" s="57">
        <v>1</v>
      </c>
      <c r="J176" s="68">
        <f t="shared" si="46"/>
        <v>4</v>
      </c>
      <c r="K176" s="69">
        <f t="shared" si="47"/>
        <v>4</v>
      </c>
      <c r="L176" s="69">
        <f t="shared" si="48"/>
        <v>4</v>
      </c>
      <c r="M176" s="113" t="s">
        <v>773</v>
      </c>
      <c r="N176" s="58" t="str">
        <f t="shared" si="49"/>
        <v>НЕТ</v>
      </c>
      <c r="O176" s="113" t="s">
        <v>22</v>
      </c>
      <c r="P176" s="113" t="s">
        <v>254</v>
      </c>
      <c r="Q176" s="113"/>
      <c r="R176" s="113"/>
      <c r="S176" s="113"/>
      <c r="T176" s="113"/>
      <c r="U176" s="113" t="s">
        <v>146</v>
      </c>
      <c r="V176" s="113" t="s">
        <v>256</v>
      </c>
      <c r="W176" s="113" t="s">
        <v>165</v>
      </c>
      <c r="X176" s="113"/>
      <c r="Y176" s="113"/>
      <c r="Z176" s="118"/>
    </row>
    <row r="177" spans="1:26" ht="48.75" customHeight="1" x14ac:dyDescent="0.2">
      <c r="A177" s="112" t="str">
        <f t="shared" si="45"/>
        <v>OK</v>
      </c>
      <c r="B177" s="113">
        <v>159</v>
      </c>
      <c r="C177" s="53" t="s">
        <v>1069</v>
      </c>
      <c r="D177" s="65"/>
      <c r="E177" s="66">
        <v>1</v>
      </c>
      <c r="F177" s="66"/>
      <c r="G177" s="66"/>
      <c r="H177" s="66"/>
      <c r="I177" s="57">
        <v>1</v>
      </c>
      <c r="J177" s="68">
        <f t="shared" si="46"/>
        <v>4</v>
      </c>
      <c r="K177" s="69">
        <f t="shared" si="47"/>
        <v>4</v>
      </c>
      <c r="L177" s="69">
        <f t="shared" si="48"/>
        <v>4</v>
      </c>
      <c r="M177" s="113" t="s">
        <v>773</v>
      </c>
      <c r="N177" s="58" t="str">
        <f t="shared" si="49"/>
        <v>НЕТ</v>
      </c>
      <c r="O177" s="113" t="s">
        <v>23</v>
      </c>
      <c r="P177" s="113" t="s">
        <v>94</v>
      </c>
      <c r="Q177" s="113"/>
      <c r="R177" s="113"/>
      <c r="S177" s="113"/>
      <c r="T177" s="113"/>
      <c r="U177" s="113" t="s">
        <v>146</v>
      </c>
      <c r="V177" s="113" t="s">
        <v>137</v>
      </c>
      <c r="W177" s="113"/>
      <c r="X177" s="113"/>
      <c r="Y177" s="113"/>
      <c r="Z177" s="118"/>
    </row>
    <row r="178" spans="1:26" ht="56.1" customHeight="1" x14ac:dyDescent="0.2">
      <c r="A178" s="112" t="str">
        <f t="shared" si="45"/>
        <v>OK</v>
      </c>
      <c r="B178" s="113">
        <v>160</v>
      </c>
      <c r="C178" s="114" t="s">
        <v>1070</v>
      </c>
      <c r="D178" s="65"/>
      <c r="E178" s="66">
        <v>1</v>
      </c>
      <c r="F178" s="66"/>
      <c r="G178" s="66"/>
      <c r="H178" s="66"/>
      <c r="I178" s="57">
        <v>1</v>
      </c>
      <c r="J178" s="68">
        <f t="shared" si="46"/>
        <v>4</v>
      </c>
      <c r="K178" s="69">
        <f t="shared" si="47"/>
        <v>4</v>
      </c>
      <c r="L178" s="69">
        <f t="shared" si="48"/>
        <v>4</v>
      </c>
      <c r="M178" s="113" t="s">
        <v>773</v>
      </c>
      <c r="N178" s="58" t="str">
        <f t="shared" si="49"/>
        <v>НЕТ</v>
      </c>
      <c r="O178" s="113" t="s">
        <v>102</v>
      </c>
      <c r="P178" s="113" t="s">
        <v>27</v>
      </c>
      <c r="Q178" s="113"/>
      <c r="R178" s="113"/>
      <c r="S178" s="113"/>
      <c r="T178" s="113"/>
      <c r="U178" s="113" t="s">
        <v>137</v>
      </c>
      <c r="V178" s="113" t="s">
        <v>146</v>
      </c>
      <c r="W178" s="113" t="s">
        <v>208</v>
      </c>
      <c r="X178" s="113"/>
      <c r="Y178" s="113"/>
      <c r="Z178" s="118"/>
    </row>
    <row r="179" spans="1:26" ht="56.1" customHeight="1" x14ac:dyDescent="0.2">
      <c r="A179" s="112" t="str">
        <f t="shared" si="45"/>
        <v>OK</v>
      </c>
      <c r="B179" s="113">
        <v>161</v>
      </c>
      <c r="C179" s="53" t="s">
        <v>1071</v>
      </c>
      <c r="D179" s="65">
        <v>1</v>
      </c>
      <c r="E179" s="66"/>
      <c r="F179" s="66"/>
      <c r="G179" s="66"/>
      <c r="H179" s="66"/>
      <c r="I179" s="57">
        <v>1</v>
      </c>
      <c r="J179" s="68">
        <f t="shared" si="46"/>
        <v>0</v>
      </c>
      <c r="K179" s="69">
        <f t="shared" si="47"/>
        <v>0</v>
      </c>
      <c r="L179" s="69">
        <f t="shared" si="48"/>
        <v>0</v>
      </c>
      <c r="M179" s="113" t="s">
        <v>773</v>
      </c>
      <c r="N179" s="58" t="str">
        <f t="shared" si="49"/>
        <v>НЕТ</v>
      </c>
      <c r="O179" s="113" t="s">
        <v>100</v>
      </c>
      <c r="P179" s="113" t="s">
        <v>252</v>
      </c>
      <c r="Q179" s="113"/>
      <c r="R179" s="113"/>
      <c r="S179" s="113"/>
      <c r="T179" s="113"/>
      <c r="U179" s="113" t="s">
        <v>136</v>
      </c>
      <c r="V179" s="113" t="s">
        <v>137</v>
      </c>
      <c r="W179" s="113" t="s">
        <v>146</v>
      </c>
      <c r="X179" s="113"/>
      <c r="Y179" s="113"/>
      <c r="Z179" s="118"/>
    </row>
    <row r="180" spans="1:26" ht="48.75" customHeight="1" x14ac:dyDescent="0.2">
      <c r="A180" s="112" t="str">
        <f t="shared" si="45"/>
        <v>OK</v>
      </c>
      <c r="B180" s="113">
        <v>162</v>
      </c>
      <c r="C180" s="53" t="s">
        <v>1072</v>
      </c>
      <c r="D180" s="65"/>
      <c r="E180" s="66">
        <v>1</v>
      </c>
      <c r="F180" s="66"/>
      <c r="G180" s="66"/>
      <c r="H180" s="66"/>
      <c r="I180" s="57">
        <v>1</v>
      </c>
      <c r="J180" s="68">
        <f t="shared" si="46"/>
        <v>4</v>
      </c>
      <c r="K180" s="69">
        <f t="shared" si="47"/>
        <v>4</v>
      </c>
      <c r="L180" s="69">
        <f t="shared" si="48"/>
        <v>4</v>
      </c>
      <c r="M180" s="113" t="s">
        <v>773</v>
      </c>
      <c r="N180" s="58" t="str">
        <f t="shared" si="49"/>
        <v>НЕТ</v>
      </c>
      <c r="O180" s="113" t="s">
        <v>100</v>
      </c>
      <c r="P180" s="113" t="s">
        <v>102</v>
      </c>
      <c r="Q180" s="113" t="s">
        <v>205</v>
      </c>
      <c r="R180" s="113" t="s">
        <v>210</v>
      </c>
      <c r="S180" s="113"/>
      <c r="T180" s="113"/>
      <c r="U180" s="113" t="s">
        <v>137</v>
      </c>
      <c r="V180" s="113" t="s">
        <v>146</v>
      </c>
      <c r="W180" s="113" t="s">
        <v>208</v>
      </c>
      <c r="X180" s="113"/>
      <c r="Y180" s="113"/>
      <c r="Z180" s="118"/>
    </row>
    <row r="181" spans="1:26" ht="56.1" customHeight="1" x14ac:dyDescent="0.2">
      <c r="A181" s="112" t="str">
        <f t="shared" si="45"/>
        <v>OK</v>
      </c>
      <c r="B181" s="113">
        <v>163</v>
      </c>
      <c r="C181" s="53" t="s">
        <v>1073</v>
      </c>
      <c r="D181" s="65"/>
      <c r="E181" s="66">
        <v>1</v>
      </c>
      <c r="F181" s="66"/>
      <c r="G181" s="66"/>
      <c r="H181" s="66"/>
      <c r="I181" s="57">
        <v>1</v>
      </c>
      <c r="J181" s="68">
        <f t="shared" si="46"/>
        <v>4</v>
      </c>
      <c r="K181" s="69">
        <f t="shared" si="47"/>
        <v>4</v>
      </c>
      <c r="L181" s="69">
        <f t="shared" si="48"/>
        <v>4</v>
      </c>
      <c r="M181" s="113" t="s">
        <v>773</v>
      </c>
      <c r="N181" s="58" t="str">
        <f t="shared" si="49"/>
        <v>НЕТ</v>
      </c>
      <c r="O181" s="113" t="s">
        <v>23</v>
      </c>
      <c r="P181" s="113" t="s">
        <v>94</v>
      </c>
      <c r="Q181" s="113" t="s">
        <v>99</v>
      </c>
      <c r="R181" s="113" t="s">
        <v>209</v>
      </c>
      <c r="S181" s="113" t="s">
        <v>207</v>
      </c>
      <c r="T181" s="113"/>
      <c r="U181" s="113" t="s">
        <v>137</v>
      </c>
      <c r="V181" s="113" t="s">
        <v>146</v>
      </c>
      <c r="W181" s="113" t="s">
        <v>208</v>
      </c>
      <c r="X181" s="113"/>
      <c r="Y181" s="113"/>
      <c r="Z181" s="118"/>
    </row>
    <row r="182" spans="1:26" ht="48.75" customHeight="1" x14ac:dyDescent="0.2">
      <c r="A182" s="112" t="str">
        <f t="shared" si="45"/>
        <v>OK</v>
      </c>
      <c r="B182" s="113">
        <v>164</v>
      </c>
      <c r="C182" s="114" t="s">
        <v>1074</v>
      </c>
      <c r="D182" s="65"/>
      <c r="E182" s="66">
        <v>1</v>
      </c>
      <c r="F182" s="66"/>
      <c r="G182" s="66"/>
      <c r="H182" s="66"/>
      <c r="I182" s="57">
        <v>1</v>
      </c>
      <c r="J182" s="68">
        <f t="shared" si="46"/>
        <v>4</v>
      </c>
      <c r="K182" s="69">
        <f t="shared" si="47"/>
        <v>4</v>
      </c>
      <c r="L182" s="69">
        <f t="shared" si="48"/>
        <v>4</v>
      </c>
      <c r="M182" s="113" t="s">
        <v>773</v>
      </c>
      <c r="N182" s="58" t="str">
        <f t="shared" si="49"/>
        <v>НЕТ</v>
      </c>
      <c r="O182" s="113" t="s">
        <v>23</v>
      </c>
      <c r="P182" s="113" t="s">
        <v>94</v>
      </c>
      <c r="Q182" s="113" t="s">
        <v>207</v>
      </c>
      <c r="R182" s="113" t="s">
        <v>205</v>
      </c>
      <c r="S182" s="113"/>
      <c r="T182" s="113"/>
      <c r="U182" s="113" t="s">
        <v>137</v>
      </c>
      <c r="V182" s="113" t="s">
        <v>146</v>
      </c>
      <c r="W182" s="113" t="s">
        <v>208</v>
      </c>
      <c r="X182" s="113"/>
      <c r="Y182" s="113"/>
      <c r="Z182" s="118"/>
    </row>
    <row r="183" spans="1:26" ht="48.75" customHeight="1" x14ac:dyDescent="0.2">
      <c r="A183" s="112" t="str">
        <f t="shared" si="45"/>
        <v>OK</v>
      </c>
      <c r="B183" s="113">
        <v>165</v>
      </c>
      <c r="C183" s="53" t="s">
        <v>1075</v>
      </c>
      <c r="D183" s="65"/>
      <c r="E183" s="66">
        <v>1</v>
      </c>
      <c r="F183" s="66"/>
      <c r="G183" s="66"/>
      <c r="H183" s="66"/>
      <c r="I183" s="57">
        <v>1</v>
      </c>
      <c r="J183" s="68">
        <f t="shared" si="46"/>
        <v>4</v>
      </c>
      <c r="K183" s="69">
        <f t="shared" si="47"/>
        <v>4</v>
      </c>
      <c r="L183" s="69">
        <f t="shared" si="48"/>
        <v>4</v>
      </c>
      <c r="M183" s="113" t="s">
        <v>773</v>
      </c>
      <c r="N183" s="58" t="str">
        <f t="shared" si="49"/>
        <v>НЕТ</v>
      </c>
      <c r="O183" s="113" t="s">
        <v>23</v>
      </c>
      <c r="P183" s="113" t="s">
        <v>94</v>
      </c>
      <c r="Q183" s="113" t="s">
        <v>204</v>
      </c>
      <c r="R183" s="113"/>
      <c r="S183" s="113"/>
      <c r="T183" s="113"/>
      <c r="U183" s="113" t="s">
        <v>137</v>
      </c>
      <c r="V183" s="113" t="s">
        <v>146</v>
      </c>
      <c r="W183" s="113"/>
      <c r="X183" s="113"/>
      <c r="Y183" s="113"/>
      <c r="Z183" s="118"/>
    </row>
    <row r="184" spans="1:26" ht="56.1" customHeight="1" x14ac:dyDescent="0.2">
      <c r="A184" s="112" t="str">
        <f t="shared" si="45"/>
        <v>OK</v>
      </c>
      <c r="B184" s="113">
        <v>166</v>
      </c>
      <c r="C184" s="53" t="s">
        <v>1076</v>
      </c>
      <c r="D184" s="65"/>
      <c r="E184" s="66">
        <v>1</v>
      </c>
      <c r="F184" s="66"/>
      <c r="G184" s="66"/>
      <c r="H184" s="66"/>
      <c r="I184" s="57">
        <v>1</v>
      </c>
      <c r="J184" s="68">
        <f t="shared" si="46"/>
        <v>4</v>
      </c>
      <c r="K184" s="69">
        <f t="shared" si="47"/>
        <v>4</v>
      </c>
      <c r="L184" s="69">
        <f t="shared" si="48"/>
        <v>4</v>
      </c>
      <c r="M184" s="113" t="s">
        <v>773</v>
      </c>
      <c r="N184" s="58" t="str">
        <f t="shared" si="49"/>
        <v>НЕТ</v>
      </c>
      <c r="O184" s="113" t="s">
        <v>23</v>
      </c>
      <c r="P184" s="113" t="s">
        <v>94</v>
      </c>
      <c r="Q184" s="113" t="s">
        <v>204</v>
      </c>
      <c r="R184" s="113" t="s">
        <v>205</v>
      </c>
      <c r="S184" s="113" t="s">
        <v>206</v>
      </c>
      <c r="T184" s="113"/>
      <c r="U184" s="113" t="s">
        <v>137</v>
      </c>
      <c r="V184" s="113" t="s">
        <v>146</v>
      </c>
      <c r="W184" s="113"/>
      <c r="X184" s="113"/>
      <c r="Y184" s="113"/>
      <c r="Z184" s="118"/>
    </row>
    <row r="185" spans="1:26" ht="48.75" customHeight="1" x14ac:dyDescent="0.2">
      <c r="A185" s="112" t="str">
        <f t="shared" si="45"/>
        <v>OK</v>
      </c>
      <c r="B185" s="113">
        <v>167</v>
      </c>
      <c r="C185" s="114" t="s">
        <v>1077</v>
      </c>
      <c r="D185" s="65"/>
      <c r="E185" s="66">
        <v>1</v>
      </c>
      <c r="F185" s="66"/>
      <c r="G185" s="66"/>
      <c r="H185" s="66"/>
      <c r="I185" s="57">
        <v>1</v>
      </c>
      <c r="J185" s="68">
        <f t="shared" si="46"/>
        <v>4</v>
      </c>
      <c r="K185" s="69">
        <f t="shared" si="47"/>
        <v>4</v>
      </c>
      <c r="L185" s="69">
        <f t="shared" si="48"/>
        <v>4</v>
      </c>
      <c r="M185" s="113" t="s">
        <v>773</v>
      </c>
      <c r="N185" s="58" t="str">
        <f t="shared" si="49"/>
        <v>НЕТ</v>
      </c>
      <c r="O185" s="113" t="s">
        <v>23</v>
      </c>
      <c r="P185" s="113" t="s">
        <v>94</v>
      </c>
      <c r="Q185" s="113" t="s">
        <v>99</v>
      </c>
      <c r="R185" s="113"/>
      <c r="S185" s="113"/>
      <c r="T185" s="113"/>
      <c r="U185" s="113" t="s">
        <v>137</v>
      </c>
      <c r="V185" s="113" t="s">
        <v>146</v>
      </c>
      <c r="W185" s="113"/>
      <c r="X185" s="113"/>
      <c r="Y185" s="113"/>
      <c r="Z185" s="118"/>
    </row>
    <row r="186" spans="1:26" ht="48.75" customHeight="1" x14ac:dyDescent="0.2">
      <c r="A186" s="112" t="str">
        <f t="shared" si="45"/>
        <v>OK</v>
      </c>
      <c r="B186" s="113">
        <v>168</v>
      </c>
      <c r="C186" s="53" t="s">
        <v>1078</v>
      </c>
      <c r="D186" s="65"/>
      <c r="E186" s="66">
        <v>1</v>
      </c>
      <c r="F186" s="66"/>
      <c r="G186" s="66"/>
      <c r="H186" s="66"/>
      <c r="I186" s="57">
        <v>1</v>
      </c>
      <c r="J186" s="68">
        <f t="shared" si="46"/>
        <v>4</v>
      </c>
      <c r="K186" s="69">
        <f t="shared" si="47"/>
        <v>4</v>
      </c>
      <c r="L186" s="69">
        <f t="shared" si="48"/>
        <v>4</v>
      </c>
      <c r="M186" s="113" t="s">
        <v>773</v>
      </c>
      <c r="N186" s="58" t="str">
        <f t="shared" si="49"/>
        <v>НЕТ</v>
      </c>
      <c r="O186" s="113" t="s">
        <v>100</v>
      </c>
      <c r="P186" s="113" t="s">
        <v>253</v>
      </c>
      <c r="Q186" s="113" t="s">
        <v>257</v>
      </c>
      <c r="R186" s="113" t="s">
        <v>186</v>
      </c>
      <c r="S186" s="113"/>
      <c r="T186" s="113"/>
      <c r="U186" s="113" t="s">
        <v>146</v>
      </c>
      <c r="V186" s="113" t="s">
        <v>134</v>
      </c>
      <c r="W186" s="113" t="s">
        <v>135</v>
      </c>
      <c r="X186" s="113"/>
      <c r="Y186" s="113"/>
      <c r="Z186" s="118"/>
    </row>
    <row r="187" spans="1:26" ht="56.1" customHeight="1" x14ac:dyDescent="0.2">
      <c r="A187" s="112" t="str">
        <f t="shared" si="45"/>
        <v>OK</v>
      </c>
      <c r="B187" s="113">
        <v>169</v>
      </c>
      <c r="C187" s="53" t="s">
        <v>1079</v>
      </c>
      <c r="D187" s="65">
        <v>1</v>
      </c>
      <c r="E187" s="66"/>
      <c r="F187" s="66"/>
      <c r="G187" s="66"/>
      <c r="H187" s="66"/>
      <c r="I187" s="57">
        <v>1</v>
      </c>
      <c r="J187" s="68">
        <f t="shared" si="46"/>
        <v>0</v>
      </c>
      <c r="K187" s="69">
        <f t="shared" si="47"/>
        <v>0</v>
      </c>
      <c r="L187" s="69">
        <f t="shared" si="48"/>
        <v>0</v>
      </c>
      <c r="M187" s="113" t="s">
        <v>773</v>
      </c>
      <c r="N187" s="58" t="str">
        <f t="shared" si="49"/>
        <v>НЕТ</v>
      </c>
      <c r="O187" s="113" t="s">
        <v>40</v>
      </c>
      <c r="P187" s="113" t="s">
        <v>65</v>
      </c>
      <c r="Q187" s="113" t="s">
        <v>10</v>
      </c>
      <c r="R187" s="113" t="s">
        <v>110</v>
      </c>
      <c r="S187" s="113"/>
      <c r="T187" s="113"/>
      <c r="U187" s="113" t="s">
        <v>146</v>
      </c>
      <c r="V187" s="113" t="s">
        <v>258</v>
      </c>
      <c r="W187" s="113" t="s">
        <v>259</v>
      </c>
      <c r="X187" s="113" t="s">
        <v>239</v>
      </c>
      <c r="Y187" s="113"/>
      <c r="Z187" s="118"/>
    </row>
    <row r="188" spans="1:26" ht="48.75" customHeight="1" x14ac:dyDescent="0.2">
      <c r="A188" s="112" t="str">
        <f t="shared" si="45"/>
        <v>OK</v>
      </c>
      <c r="B188" s="113">
        <v>170</v>
      </c>
      <c r="C188" s="53" t="s">
        <v>1080</v>
      </c>
      <c r="D188" s="65"/>
      <c r="E188" s="66">
        <v>1</v>
      </c>
      <c r="F188" s="66"/>
      <c r="G188" s="66"/>
      <c r="H188" s="66"/>
      <c r="I188" s="57">
        <v>1</v>
      </c>
      <c r="J188" s="68">
        <f t="shared" si="46"/>
        <v>4</v>
      </c>
      <c r="K188" s="69">
        <f t="shared" si="47"/>
        <v>4</v>
      </c>
      <c r="L188" s="69">
        <f t="shared" si="48"/>
        <v>4</v>
      </c>
      <c r="M188" s="113" t="s">
        <v>773</v>
      </c>
      <c r="N188" s="58" t="str">
        <f t="shared" si="49"/>
        <v>НЕТ</v>
      </c>
      <c r="O188" s="113" t="s">
        <v>40</v>
      </c>
      <c r="P188" s="113" t="s">
        <v>9</v>
      </c>
      <c r="Q188" s="113" t="s">
        <v>36</v>
      </c>
      <c r="R188" s="113" t="s">
        <v>37</v>
      </c>
      <c r="S188" s="113" t="s">
        <v>99</v>
      </c>
      <c r="T188" s="113"/>
      <c r="U188" s="113" t="s">
        <v>146</v>
      </c>
      <c r="V188" s="113" t="s">
        <v>208</v>
      </c>
      <c r="W188" s="113"/>
      <c r="X188" s="113"/>
      <c r="Y188" s="113"/>
      <c r="Z188" s="118"/>
    </row>
    <row r="189" spans="1:26" ht="56.1" customHeight="1" x14ac:dyDescent="0.2">
      <c r="A189" s="112" t="str">
        <f t="shared" si="45"/>
        <v>OK</v>
      </c>
      <c r="B189" s="113">
        <v>171</v>
      </c>
      <c r="C189" s="53" t="s">
        <v>1081</v>
      </c>
      <c r="D189" s="65"/>
      <c r="E189" s="66">
        <v>1</v>
      </c>
      <c r="F189" s="66"/>
      <c r="G189" s="66"/>
      <c r="H189" s="66"/>
      <c r="I189" s="57">
        <v>2</v>
      </c>
      <c r="J189" s="68">
        <f t="shared" si="46"/>
        <v>4</v>
      </c>
      <c r="K189" s="69">
        <f t="shared" si="47"/>
        <v>8</v>
      </c>
      <c r="L189" s="69">
        <f t="shared" si="48"/>
        <v>8</v>
      </c>
      <c r="M189" s="113" t="s">
        <v>773</v>
      </c>
      <c r="N189" s="58" t="str">
        <f t="shared" si="49"/>
        <v>НЕТ</v>
      </c>
      <c r="O189" s="113" t="s">
        <v>204</v>
      </c>
      <c r="P189" s="113" t="s">
        <v>206</v>
      </c>
      <c r="Q189" s="113" t="s">
        <v>260</v>
      </c>
      <c r="R189" s="113"/>
      <c r="S189" s="113"/>
      <c r="T189" s="113"/>
      <c r="U189" s="113" t="s">
        <v>137</v>
      </c>
      <c r="V189" s="113" t="s">
        <v>146</v>
      </c>
      <c r="W189" s="113" t="s">
        <v>208</v>
      </c>
      <c r="X189" s="113"/>
      <c r="Y189" s="113"/>
      <c r="Z189" s="118"/>
    </row>
    <row r="190" spans="1:26" ht="48.75" customHeight="1" x14ac:dyDescent="0.2">
      <c r="A190" s="112" t="str">
        <f t="shared" si="45"/>
        <v>OK</v>
      </c>
      <c r="B190" s="113">
        <v>172</v>
      </c>
      <c r="C190" s="53" t="s">
        <v>1082</v>
      </c>
      <c r="D190" s="65"/>
      <c r="E190" s="66">
        <v>1</v>
      </c>
      <c r="F190" s="66"/>
      <c r="G190" s="66"/>
      <c r="H190" s="66"/>
      <c r="I190" s="57">
        <v>1</v>
      </c>
      <c r="J190" s="68">
        <f t="shared" si="46"/>
        <v>4</v>
      </c>
      <c r="K190" s="69">
        <f t="shared" si="47"/>
        <v>4</v>
      </c>
      <c r="L190" s="69">
        <f t="shared" si="48"/>
        <v>4</v>
      </c>
      <c r="M190" s="113" t="s">
        <v>773</v>
      </c>
      <c r="N190" s="58" t="str">
        <f t="shared" si="49"/>
        <v>НЕТ</v>
      </c>
      <c r="O190" s="113" t="s">
        <v>99</v>
      </c>
      <c r="P190" s="113" t="s">
        <v>101</v>
      </c>
      <c r="Q190" s="113" t="s">
        <v>100</v>
      </c>
      <c r="R190" s="113"/>
      <c r="S190" s="113"/>
      <c r="T190" s="113"/>
      <c r="U190" s="113" t="s">
        <v>137</v>
      </c>
      <c r="V190" s="113" t="s">
        <v>146</v>
      </c>
      <c r="W190" s="113" t="s">
        <v>208</v>
      </c>
      <c r="X190" s="113"/>
      <c r="Y190" s="113"/>
      <c r="Z190" s="118"/>
    </row>
    <row r="191" spans="1:26" ht="56.1" customHeight="1" x14ac:dyDescent="0.2">
      <c r="A191" s="112" t="str">
        <f t="shared" si="45"/>
        <v>OK</v>
      </c>
      <c r="B191" s="113">
        <v>173</v>
      </c>
      <c r="C191" s="53" t="s">
        <v>1083</v>
      </c>
      <c r="D191" s="65"/>
      <c r="E191" s="66">
        <v>1</v>
      </c>
      <c r="F191" s="66"/>
      <c r="G191" s="66"/>
      <c r="H191" s="66"/>
      <c r="I191" s="57">
        <v>1</v>
      </c>
      <c r="J191" s="68">
        <f t="shared" si="46"/>
        <v>4</v>
      </c>
      <c r="K191" s="69">
        <f t="shared" si="47"/>
        <v>4</v>
      </c>
      <c r="L191" s="69">
        <f t="shared" si="48"/>
        <v>4</v>
      </c>
      <c r="M191" s="113" t="s">
        <v>773</v>
      </c>
      <c r="N191" s="58" t="str">
        <f t="shared" si="49"/>
        <v>НЕТ</v>
      </c>
      <c r="O191" s="113" t="s">
        <v>23</v>
      </c>
      <c r="P191" s="113" t="s">
        <v>24</v>
      </c>
      <c r="Q191" s="113" t="s">
        <v>209</v>
      </c>
      <c r="R191" s="113" t="s">
        <v>210</v>
      </c>
      <c r="S191" s="113" t="s">
        <v>102</v>
      </c>
      <c r="T191" s="113"/>
      <c r="U191" s="113" t="s">
        <v>137</v>
      </c>
      <c r="V191" s="113" t="s">
        <v>146</v>
      </c>
      <c r="W191" s="113" t="s">
        <v>208</v>
      </c>
      <c r="X191" s="113"/>
      <c r="Y191" s="113"/>
      <c r="Z191" s="118"/>
    </row>
    <row r="192" spans="1:26" ht="48.75" customHeight="1" x14ac:dyDescent="0.2">
      <c r="A192" s="112" t="str">
        <f t="shared" si="45"/>
        <v>OK</v>
      </c>
      <c r="B192" s="113">
        <v>174</v>
      </c>
      <c r="C192" s="114" t="s">
        <v>1084</v>
      </c>
      <c r="D192" s="65"/>
      <c r="E192" s="66">
        <v>1</v>
      </c>
      <c r="F192" s="66"/>
      <c r="G192" s="66"/>
      <c r="H192" s="66"/>
      <c r="I192" s="57">
        <v>2</v>
      </c>
      <c r="J192" s="68">
        <f t="shared" si="46"/>
        <v>4</v>
      </c>
      <c r="K192" s="69">
        <f t="shared" si="47"/>
        <v>8</v>
      </c>
      <c r="L192" s="69">
        <f t="shared" si="48"/>
        <v>8</v>
      </c>
      <c r="M192" s="113" t="s">
        <v>773</v>
      </c>
      <c r="N192" s="58" t="str">
        <f t="shared" si="49"/>
        <v>НЕТ</v>
      </c>
      <c r="O192" s="113" t="s">
        <v>27</v>
      </c>
      <c r="P192" s="113" t="s">
        <v>29</v>
      </c>
      <c r="Q192" s="113" t="s">
        <v>260</v>
      </c>
      <c r="R192" s="113" t="s">
        <v>245</v>
      </c>
      <c r="S192" s="113"/>
      <c r="T192" s="113"/>
      <c r="U192" s="113" t="s">
        <v>137</v>
      </c>
      <c r="V192" s="113" t="s">
        <v>146</v>
      </c>
      <c r="W192" s="113" t="s">
        <v>208</v>
      </c>
      <c r="X192" s="113"/>
      <c r="Y192" s="113"/>
      <c r="Z192" s="118"/>
    </row>
    <row r="193" spans="1:26" ht="30" customHeight="1" x14ac:dyDescent="0.2">
      <c r="A193" s="287" t="s">
        <v>888</v>
      </c>
      <c r="B193" s="288"/>
      <c r="C193" s="288"/>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9"/>
    </row>
    <row r="194" spans="1:26" ht="30" customHeight="1" x14ac:dyDescent="0.2">
      <c r="A194" s="284" t="s">
        <v>782</v>
      </c>
      <c r="B194" s="285"/>
      <c r="C194" s="285"/>
      <c r="D194" s="285"/>
      <c r="E194" s="285"/>
      <c r="F194" s="285"/>
      <c r="G194" s="285"/>
      <c r="H194" s="285"/>
      <c r="I194" s="285"/>
      <c r="J194" s="285"/>
      <c r="K194" s="285"/>
      <c r="L194" s="285"/>
      <c r="M194" s="285"/>
      <c r="N194" s="285"/>
      <c r="O194" s="285"/>
      <c r="P194" s="285"/>
      <c r="Q194" s="285"/>
      <c r="R194" s="285"/>
      <c r="S194" s="285"/>
      <c r="T194" s="285"/>
      <c r="U194" s="285"/>
      <c r="V194" s="285"/>
      <c r="W194" s="285"/>
      <c r="X194" s="285"/>
      <c r="Y194" s="285"/>
      <c r="Z194" s="286"/>
    </row>
    <row r="195" spans="1:26" ht="48.75" customHeight="1" x14ac:dyDescent="0.2">
      <c r="A195" s="112" t="str">
        <f t="shared" ref="A195:A206" si="50">IF(COUNT(D195:H195)&gt;1,"ОШИБКА",IF(COUNT(D195:H195)=0,"ОШИБКА","OK"))</f>
        <v>OK</v>
      </c>
      <c r="B195" s="113">
        <v>175</v>
      </c>
      <c r="C195" s="114" t="s">
        <v>1085</v>
      </c>
      <c r="D195" s="65"/>
      <c r="E195" s="66">
        <v>1</v>
      </c>
      <c r="F195" s="66"/>
      <c r="G195" s="66"/>
      <c r="H195" s="66"/>
      <c r="I195" s="57">
        <v>1</v>
      </c>
      <c r="J195" s="68">
        <f t="shared" ref="J195:J206" si="51">IF(A195="ОШИБКА","ОШИБКА",E195*4+F195*3+G195*2+H195*1+D195*0)</f>
        <v>4</v>
      </c>
      <c r="K195" s="69">
        <f t="shared" ref="K195:K206" si="52">IF(A195="ОШИБКА","ОШИБКА",J195*I195)</f>
        <v>4</v>
      </c>
      <c r="L195" s="69">
        <f t="shared" ref="L195:L206" si="53">IF(A195="ОШИБКА","ОШИБКА",IF(D195=1,0,4*I195))</f>
        <v>4</v>
      </c>
      <c r="M195" s="113" t="s">
        <v>783</v>
      </c>
      <c r="N195" s="58" t="str">
        <f t="shared" ref="N195:N206" si="54">IF(OR(J195=4, J195=0),"НЕТ",IF(A195="ОШИБКА","ОШИБКА","ДА"))</f>
        <v>НЕТ</v>
      </c>
      <c r="O195" s="113" t="s">
        <v>90</v>
      </c>
      <c r="P195" s="113" t="s">
        <v>88</v>
      </c>
      <c r="Q195" s="113" t="s">
        <v>89</v>
      </c>
      <c r="R195" s="113" t="s">
        <v>93</v>
      </c>
      <c r="S195" s="113"/>
      <c r="T195" s="113"/>
      <c r="U195" s="113" t="s">
        <v>137</v>
      </c>
      <c r="V195" s="113" t="s">
        <v>185</v>
      </c>
      <c r="W195" s="113">
        <v>48</v>
      </c>
      <c r="X195" s="113">
        <v>52</v>
      </c>
      <c r="Y195" s="113" t="s">
        <v>261</v>
      </c>
      <c r="Z195" s="118"/>
    </row>
    <row r="196" spans="1:26" ht="48.75" customHeight="1" x14ac:dyDescent="0.2">
      <c r="A196" s="112" t="str">
        <f t="shared" si="50"/>
        <v>OK</v>
      </c>
      <c r="B196" s="113">
        <v>176</v>
      </c>
      <c r="C196" s="53" t="s">
        <v>1086</v>
      </c>
      <c r="D196" s="65"/>
      <c r="E196" s="66">
        <v>1</v>
      </c>
      <c r="F196" s="66"/>
      <c r="G196" s="66"/>
      <c r="H196" s="66"/>
      <c r="I196" s="57">
        <v>1</v>
      </c>
      <c r="J196" s="68">
        <f t="shared" si="51"/>
        <v>4</v>
      </c>
      <c r="K196" s="69">
        <f t="shared" si="52"/>
        <v>4</v>
      </c>
      <c r="L196" s="69">
        <f t="shared" si="53"/>
        <v>4</v>
      </c>
      <c r="M196" s="113" t="s">
        <v>783</v>
      </c>
      <c r="N196" s="58" t="str">
        <f t="shared" si="54"/>
        <v>НЕТ</v>
      </c>
      <c r="O196" s="113" t="s">
        <v>92</v>
      </c>
      <c r="P196" s="113" t="s">
        <v>194</v>
      </c>
      <c r="Q196" s="113"/>
      <c r="R196" s="113"/>
      <c r="S196" s="113"/>
      <c r="T196" s="113"/>
      <c r="U196" s="113" t="s">
        <v>137</v>
      </c>
      <c r="V196" s="113" t="s">
        <v>131</v>
      </c>
      <c r="W196" s="113"/>
      <c r="X196" s="113"/>
      <c r="Y196" s="113"/>
      <c r="Z196" s="118"/>
    </row>
    <row r="197" spans="1:26" ht="48.75" customHeight="1" x14ac:dyDescent="0.2">
      <c r="A197" s="112" t="str">
        <f t="shared" si="50"/>
        <v>OK</v>
      </c>
      <c r="B197" s="113">
        <v>177</v>
      </c>
      <c r="C197" s="114" t="s">
        <v>1087</v>
      </c>
      <c r="D197" s="65"/>
      <c r="E197" s="66"/>
      <c r="F197" s="66"/>
      <c r="G197" s="66"/>
      <c r="H197" s="66">
        <v>1</v>
      </c>
      <c r="I197" s="57">
        <v>1</v>
      </c>
      <c r="J197" s="68">
        <f t="shared" si="51"/>
        <v>1</v>
      </c>
      <c r="K197" s="69">
        <f t="shared" si="52"/>
        <v>1</v>
      </c>
      <c r="L197" s="69">
        <f t="shared" si="53"/>
        <v>4</v>
      </c>
      <c r="M197" s="113" t="s">
        <v>783</v>
      </c>
      <c r="N197" s="58" t="str">
        <f t="shared" si="54"/>
        <v>ДА</v>
      </c>
      <c r="O197" s="113" t="s">
        <v>69</v>
      </c>
      <c r="P197" s="113" t="s">
        <v>11</v>
      </c>
      <c r="Q197" s="113" t="s">
        <v>132</v>
      </c>
      <c r="R197" s="113" t="s">
        <v>21</v>
      </c>
      <c r="S197" s="113" t="s">
        <v>75</v>
      </c>
      <c r="T197" s="113"/>
      <c r="U197" s="113"/>
      <c r="V197" s="113"/>
      <c r="W197" s="113"/>
      <c r="X197" s="113"/>
      <c r="Y197" s="113"/>
      <c r="Z197" s="118"/>
    </row>
    <row r="198" spans="1:26" ht="48.75" customHeight="1" x14ac:dyDescent="0.2">
      <c r="A198" s="112" t="str">
        <f t="shared" si="50"/>
        <v>OK</v>
      </c>
      <c r="B198" s="113">
        <v>178</v>
      </c>
      <c r="C198" s="114" t="s">
        <v>1088</v>
      </c>
      <c r="D198" s="65"/>
      <c r="E198" s="66"/>
      <c r="F198" s="66"/>
      <c r="G198" s="66"/>
      <c r="H198" s="66">
        <v>1</v>
      </c>
      <c r="I198" s="57">
        <v>1</v>
      </c>
      <c r="J198" s="68">
        <f t="shared" si="51"/>
        <v>1</v>
      </c>
      <c r="K198" s="69">
        <f t="shared" si="52"/>
        <v>1</v>
      </c>
      <c r="L198" s="69">
        <f t="shared" si="53"/>
        <v>4</v>
      </c>
      <c r="M198" s="113" t="s">
        <v>783</v>
      </c>
      <c r="N198" s="58" t="str">
        <f t="shared" si="54"/>
        <v>ДА</v>
      </c>
      <c r="O198" s="113" t="s">
        <v>92</v>
      </c>
      <c r="P198" s="113" t="s">
        <v>132</v>
      </c>
      <c r="Q198" s="113" t="s">
        <v>8</v>
      </c>
      <c r="R198" s="113" t="s">
        <v>168</v>
      </c>
      <c r="S198" s="113"/>
      <c r="T198" s="113"/>
      <c r="U198" s="113" t="s">
        <v>137</v>
      </c>
      <c r="V198" s="113" t="s">
        <v>165</v>
      </c>
      <c r="W198" s="113"/>
      <c r="X198" s="113"/>
      <c r="Y198" s="113"/>
      <c r="Z198" s="118"/>
    </row>
    <row r="199" spans="1:26" ht="48.75" customHeight="1" x14ac:dyDescent="0.2">
      <c r="A199" s="112" t="str">
        <f t="shared" si="50"/>
        <v>OK</v>
      </c>
      <c r="B199" s="113">
        <v>179</v>
      </c>
      <c r="C199" s="114" t="s">
        <v>1089</v>
      </c>
      <c r="D199" s="65"/>
      <c r="E199" s="66"/>
      <c r="F199" s="66"/>
      <c r="G199" s="66">
        <v>1</v>
      </c>
      <c r="H199" s="66"/>
      <c r="I199" s="57">
        <v>1</v>
      </c>
      <c r="J199" s="68">
        <f t="shared" si="51"/>
        <v>2</v>
      </c>
      <c r="K199" s="69">
        <f t="shared" si="52"/>
        <v>2</v>
      </c>
      <c r="L199" s="69">
        <f t="shared" si="53"/>
        <v>4</v>
      </c>
      <c r="M199" s="113" t="s">
        <v>783</v>
      </c>
      <c r="N199" s="58" t="str">
        <f t="shared" si="54"/>
        <v>ДА</v>
      </c>
      <c r="O199" s="113" t="s">
        <v>92</v>
      </c>
      <c r="P199" s="113" t="s">
        <v>112</v>
      </c>
      <c r="Q199" s="113" t="s">
        <v>132</v>
      </c>
      <c r="R199" s="113" t="s">
        <v>170</v>
      </c>
      <c r="S199" s="113" t="s">
        <v>172</v>
      </c>
      <c r="T199" s="113" t="s">
        <v>171</v>
      </c>
      <c r="U199" s="113" t="s">
        <v>137</v>
      </c>
      <c r="V199" s="113" t="s">
        <v>166</v>
      </c>
      <c r="W199" s="113" t="s">
        <v>262</v>
      </c>
      <c r="X199" s="113"/>
      <c r="Y199" s="113"/>
      <c r="Z199" s="118"/>
    </row>
    <row r="200" spans="1:26" ht="48.75" customHeight="1" x14ac:dyDescent="0.2">
      <c r="A200" s="112" t="str">
        <f t="shared" si="50"/>
        <v>OK</v>
      </c>
      <c r="B200" s="113">
        <v>180</v>
      </c>
      <c r="C200" s="53" t="s">
        <v>1090</v>
      </c>
      <c r="D200" s="65"/>
      <c r="E200" s="66">
        <v>1</v>
      </c>
      <c r="F200" s="66"/>
      <c r="G200" s="66"/>
      <c r="H200" s="66"/>
      <c r="I200" s="57">
        <v>1</v>
      </c>
      <c r="J200" s="68">
        <f t="shared" si="51"/>
        <v>4</v>
      </c>
      <c r="K200" s="69">
        <f t="shared" si="52"/>
        <v>4</v>
      </c>
      <c r="L200" s="69">
        <f t="shared" si="53"/>
        <v>4</v>
      </c>
      <c r="M200" s="113" t="s">
        <v>783</v>
      </c>
      <c r="N200" s="58" t="str">
        <f t="shared" si="54"/>
        <v>НЕТ</v>
      </c>
      <c r="O200" s="113" t="s">
        <v>92</v>
      </c>
      <c r="P200" s="113" t="s">
        <v>169</v>
      </c>
      <c r="Q200" s="113" t="s">
        <v>170</v>
      </c>
      <c r="R200" s="113" t="s">
        <v>172</v>
      </c>
      <c r="S200" s="113"/>
      <c r="T200" s="113"/>
      <c r="U200" s="113" t="s">
        <v>137</v>
      </c>
      <c r="V200" s="113" t="s">
        <v>185</v>
      </c>
      <c r="W200" s="113" t="s">
        <v>166</v>
      </c>
      <c r="X200" s="113"/>
      <c r="Y200" s="113"/>
      <c r="Z200" s="118"/>
    </row>
    <row r="201" spans="1:26" ht="56.1" customHeight="1" x14ac:dyDescent="0.2">
      <c r="A201" s="112" t="str">
        <f t="shared" si="50"/>
        <v>OK</v>
      </c>
      <c r="B201" s="113">
        <v>181</v>
      </c>
      <c r="C201" s="53" t="s">
        <v>1091</v>
      </c>
      <c r="D201" s="65"/>
      <c r="E201" s="66">
        <v>1</v>
      </c>
      <c r="F201" s="66"/>
      <c r="G201" s="66"/>
      <c r="H201" s="66"/>
      <c r="I201" s="57">
        <v>1</v>
      </c>
      <c r="J201" s="68">
        <f t="shared" si="51"/>
        <v>4</v>
      </c>
      <c r="K201" s="69">
        <f t="shared" si="52"/>
        <v>4</v>
      </c>
      <c r="L201" s="69">
        <f t="shared" si="53"/>
        <v>4</v>
      </c>
      <c r="M201" s="113" t="s">
        <v>783</v>
      </c>
      <c r="N201" s="58" t="str">
        <f t="shared" si="54"/>
        <v>НЕТ</v>
      </c>
      <c r="O201" s="113" t="s">
        <v>77</v>
      </c>
      <c r="P201" s="113" t="s">
        <v>21</v>
      </c>
      <c r="Q201" s="113" t="s">
        <v>88</v>
      </c>
      <c r="R201" s="113" t="s">
        <v>92</v>
      </c>
      <c r="S201" s="113"/>
      <c r="T201" s="113"/>
      <c r="U201" s="113" t="s">
        <v>137</v>
      </c>
      <c r="V201" s="113" t="s">
        <v>138</v>
      </c>
      <c r="W201" s="113" t="s">
        <v>256</v>
      </c>
      <c r="X201" s="113" t="s">
        <v>165</v>
      </c>
      <c r="Y201" s="113"/>
      <c r="Z201" s="118"/>
    </row>
    <row r="202" spans="1:26" ht="56.1" customHeight="1" x14ac:dyDescent="0.2">
      <c r="A202" s="112" t="str">
        <f t="shared" si="50"/>
        <v>OK</v>
      </c>
      <c r="B202" s="113">
        <v>182</v>
      </c>
      <c r="C202" s="53" t="s">
        <v>1092</v>
      </c>
      <c r="D202" s="65"/>
      <c r="E202" s="66">
        <v>1</v>
      </c>
      <c r="F202" s="66"/>
      <c r="G202" s="66"/>
      <c r="H202" s="66"/>
      <c r="I202" s="57">
        <v>1</v>
      </c>
      <c r="J202" s="68">
        <f t="shared" si="51"/>
        <v>4</v>
      </c>
      <c r="K202" s="69">
        <f t="shared" si="52"/>
        <v>4</v>
      </c>
      <c r="L202" s="69">
        <f t="shared" si="53"/>
        <v>4</v>
      </c>
      <c r="M202" s="113" t="s">
        <v>783</v>
      </c>
      <c r="N202" s="58" t="str">
        <f t="shared" si="54"/>
        <v>НЕТ</v>
      </c>
      <c r="O202" s="113" t="s">
        <v>21</v>
      </c>
      <c r="P202" s="113" t="s">
        <v>91</v>
      </c>
      <c r="Q202" s="113" t="s">
        <v>75</v>
      </c>
      <c r="R202" s="113" t="s">
        <v>77</v>
      </c>
      <c r="S202" s="113" t="s">
        <v>169</v>
      </c>
      <c r="T202" s="113" t="s">
        <v>167</v>
      </c>
      <c r="U202" s="113" t="s">
        <v>137</v>
      </c>
      <c r="V202" s="113" t="s">
        <v>195</v>
      </c>
      <c r="W202" s="113"/>
      <c r="X202" s="113"/>
      <c r="Y202" s="113"/>
      <c r="Z202" s="118"/>
    </row>
    <row r="203" spans="1:26" ht="48.75" customHeight="1" x14ac:dyDescent="0.2">
      <c r="A203" s="112" t="str">
        <f t="shared" si="50"/>
        <v>OK</v>
      </c>
      <c r="B203" s="113">
        <v>183</v>
      </c>
      <c r="C203" s="53" t="s">
        <v>1093</v>
      </c>
      <c r="D203" s="65"/>
      <c r="E203" s="66">
        <v>1</v>
      </c>
      <c r="F203" s="66"/>
      <c r="G203" s="66"/>
      <c r="H203" s="66"/>
      <c r="I203" s="57">
        <v>2</v>
      </c>
      <c r="J203" s="68">
        <f t="shared" si="51"/>
        <v>4</v>
      </c>
      <c r="K203" s="69">
        <f t="shared" si="52"/>
        <v>8</v>
      </c>
      <c r="L203" s="69">
        <f t="shared" si="53"/>
        <v>8</v>
      </c>
      <c r="M203" s="113" t="s">
        <v>783</v>
      </c>
      <c r="N203" s="58" t="str">
        <f t="shared" si="54"/>
        <v>НЕТ</v>
      </c>
      <c r="O203" s="113" t="s">
        <v>21</v>
      </c>
      <c r="P203" s="113" t="s">
        <v>91</v>
      </c>
      <c r="Q203" s="113" t="s">
        <v>75</v>
      </c>
      <c r="R203" s="113" t="s">
        <v>63</v>
      </c>
      <c r="S203" s="113" t="s">
        <v>64</v>
      </c>
      <c r="T203" s="113" t="s">
        <v>65</v>
      </c>
      <c r="U203" s="113" t="s">
        <v>185</v>
      </c>
      <c r="V203" s="113" t="s">
        <v>137</v>
      </c>
      <c r="W203" s="113"/>
      <c r="X203" s="113"/>
      <c r="Y203" s="113"/>
      <c r="Z203" s="118"/>
    </row>
    <row r="204" spans="1:26" ht="48.75" customHeight="1" x14ac:dyDescent="0.2">
      <c r="A204" s="112" t="str">
        <f t="shared" si="50"/>
        <v>OK</v>
      </c>
      <c r="B204" s="113">
        <v>184</v>
      </c>
      <c r="C204" s="53" t="s">
        <v>1094</v>
      </c>
      <c r="D204" s="65"/>
      <c r="E204" s="66">
        <v>1</v>
      </c>
      <c r="F204" s="66"/>
      <c r="G204" s="66"/>
      <c r="H204" s="66"/>
      <c r="I204" s="57">
        <v>1</v>
      </c>
      <c r="J204" s="68">
        <f t="shared" si="51"/>
        <v>4</v>
      </c>
      <c r="K204" s="69">
        <f t="shared" si="52"/>
        <v>4</v>
      </c>
      <c r="L204" s="69">
        <f t="shared" si="53"/>
        <v>4</v>
      </c>
      <c r="M204" s="113" t="s">
        <v>783</v>
      </c>
      <c r="N204" s="58" t="str">
        <f t="shared" si="54"/>
        <v>НЕТ</v>
      </c>
      <c r="O204" s="113" t="s">
        <v>21</v>
      </c>
      <c r="P204" s="113" t="s">
        <v>91</v>
      </c>
      <c r="Q204" s="113" t="s">
        <v>75</v>
      </c>
      <c r="R204" s="113" t="s">
        <v>151</v>
      </c>
      <c r="S204" s="113"/>
      <c r="T204" s="113"/>
      <c r="U204" s="113" t="s">
        <v>137</v>
      </c>
      <c r="V204" s="113" t="s">
        <v>158</v>
      </c>
      <c r="W204" s="113" t="s">
        <v>160</v>
      </c>
      <c r="X204" s="113"/>
      <c r="Y204" s="113"/>
      <c r="Z204" s="118"/>
    </row>
    <row r="205" spans="1:26" ht="48.75" customHeight="1" x14ac:dyDescent="0.2">
      <c r="A205" s="112" t="str">
        <f t="shared" si="50"/>
        <v>OK</v>
      </c>
      <c r="B205" s="113">
        <v>185</v>
      </c>
      <c r="C205" s="114" t="s">
        <v>1095</v>
      </c>
      <c r="D205" s="65"/>
      <c r="E205" s="66">
        <v>1</v>
      </c>
      <c r="F205" s="66"/>
      <c r="G205" s="66"/>
      <c r="H205" s="66"/>
      <c r="I205" s="57">
        <v>1</v>
      </c>
      <c r="J205" s="68">
        <f t="shared" si="51"/>
        <v>4</v>
      </c>
      <c r="K205" s="69">
        <f t="shared" si="52"/>
        <v>4</v>
      </c>
      <c r="L205" s="69">
        <f t="shared" si="53"/>
        <v>4</v>
      </c>
      <c r="M205" s="113" t="s">
        <v>783</v>
      </c>
      <c r="N205" s="58" t="str">
        <f t="shared" si="54"/>
        <v>НЕТ</v>
      </c>
      <c r="O205" s="113" t="s">
        <v>89</v>
      </c>
      <c r="P205" s="113" t="s">
        <v>93</v>
      </c>
      <c r="Q205" s="113" t="s">
        <v>92</v>
      </c>
      <c r="R205" s="113" t="s">
        <v>148</v>
      </c>
      <c r="S205" s="113"/>
      <c r="T205" s="113"/>
      <c r="U205" s="113" t="s">
        <v>137</v>
      </c>
      <c r="V205" s="113" t="s">
        <v>185</v>
      </c>
      <c r="W205" s="113"/>
      <c r="X205" s="113"/>
      <c r="Y205" s="113"/>
      <c r="Z205" s="118"/>
    </row>
    <row r="206" spans="1:26" ht="48.75" customHeight="1" x14ac:dyDescent="0.2">
      <c r="A206" s="112" t="str">
        <f t="shared" si="50"/>
        <v>OK</v>
      </c>
      <c r="B206" s="113">
        <v>186</v>
      </c>
      <c r="C206" s="114" t="s">
        <v>1096</v>
      </c>
      <c r="D206" s="65">
        <v>1</v>
      </c>
      <c r="E206" s="66"/>
      <c r="F206" s="66"/>
      <c r="G206" s="66"/>
      <c r="H206" s="66"/>
      <c r="I206" s="57">
        <v>2</v>
      </c>
      <c r="J206" s="68">
        <f t="shared" si="51"/>
        <v>0</v>
      </c>
      <c r="K206" s="69">
        <f t="shared" si="52"/>
        <v>0</v>
      </c>
      <c r="L206" s="69">
        <f t="shared" si="53"/>
        <v>0</v>
      </c>
      <c r="M206" s="113" t="s">
        <v>783</v>
      </c>
      <c r="N206" s="58" t="str">
        <f t="shared" si="54"/>
        <v>НЕТ</v>
      </c>
      <c r="O206" s="113" t="s">
        <v>82</v>
      </c>
      <c r="P206" s="113" t="s">
        <v>111</v>
      </c>
      <c r="Q206" s="113" t="s">
        <v>148</v>
      </c>
      <c r="R206" s="113" t="s">
        <v>179</v>
      </c>
      <c r="S206" s="113"/>
      <c r="T206" s="113"/>
      <c r="U206" s="113" t="s">
        <v>137</v>
      </c>
      <c r="V206" s="113" t="s">
        <v>138</v>
      </c>
      <c r="W206" s="113" t="s">
        <v>232</v>
      </c>
      <c r="X206" s="113">
        <v>43</v>
      </c>
      <c r="Y206" s="113"/>
      <c r="Z206" s="118"/>
    </row>
    <row r="207" spans="1:26" ht="30" customHeight="1" x14ac:dyDescent="0.2">
      <c r="A207" s="284" t="s">
        <v>784</v>
      </c>
      <c r="B207" s="285"/>
      <c r="C207" s="285"/>
      <c r="D207" s="285"/>
      <c r="E207" s="285"/>
      <c r="F207" s="285"/>
      <c r="G207" s="285"/>
      <c r="H207" s="285"/>
      <c r="I207" s="285"/>
      <c r="J207" s="285"/>
      <c r="K207" s="285"/>
      <c r="L207" s="285"/>
      <c r="M207" s="285"/>
      <c r="N207" s="285"/>
      <c r="O207" s="285"/>
      <c r="P207" s="285"/>
      <c r="Q207" s="285"/>
      <c r="R207" s="285"/>
      <c r="S207" s="285"/>
      <c r="T207" s="285"/>
      <c r="U207" s="285"/>
      <c r="V207" s="285"/>
      <c r="W207" s="285"/>
      <c r="X207" s="285"/>
      <c r="Y207" s="285"/>
      <c r="Z207" s="286"/>
    </row>
    <row r="208" spans="1:26" ht="48.75" customHeight="1" x14ac:dyDescent="0.2">
      <c r="A208" s="112" t="str">
        <f t="shared" ref="A208:A220" si="55">IF(COUNT(D208:H208)&gt;1,"ОШИБКА",IF(COUNT(D208:H208)=0,"ОШИБКА","OK"))</f>
        <v>OK</v>
      </c>
      <c r="B208" s="113">
        <v>187</v>
      </c>
      <c r="C208" s="114" t="s">
        <v>1097</v>
      </c>
      <c r="D208" s="65"/>
      <c r="E208" s="66">
        <v>1</v>
      </c>
      <c r="F208" s="66"/>
      <c r="G208" s="66"/>
      <c r="H208" s="66"/>
      <c r="I208" s="57">
        <v>1</v>
      </c>
      <c r="J208" s="68">
        <f t="shared" ref="J208:J220" si="56">IF(A208="ОШИБКА","ОШИБКА",E208*4+F208*3+G208*2+H208*1+D208*0)</f>
        <v>4</v>
      </c>
      <c r="K208" s="69">
        <f t="shared" ref="K208:K220" si="57">IF(A208="ОШИБКА","ОШИБКА",J208*I208)</f>
        <v>4</v>
      </c>
      <c r="L208" s="69">
        <f t="shared" ref="L208:L220" si="58">IF(A208="ОШИБКА","ОШИБКА",IF(D208=1,0,4*I208))</f>
        <v>4</v>
      </c>
      <c r="M208" s="113" t="s">
        <v>832</v>
      </c>
      <c r="N208" s="58" t="str">
        <f t="shared" ref="N208:N220" si="59">IF(OR(J208=4, J208=0),"НЕТ",IF(A208="ОШИБКА","ОШИБКА","ДА"))</f>
        <v>НЕТ</v>
      </c>
      <c r="O208" s="113" t="s">
        <v>21</v>
      </c>
      <c r="P208" s="113" t="s">
        <v>91</v>
      </c>
      <c r="Q208" s="113" t="s">
        <v>75</v>
      </c>
      <c r="R208" s="113" t="s">
        <v>124</v>
      </c>
      <c r="S208" s="113" t="s">
        <v>41</v>
      </c>
      <c r="T208" s="113" t="s">
        <v>82</v>
      </c>
      <c r="U208" s="113" t="s">
        <v>137</v>
      </c>
      <c r="V208" s="113" t="s">
        <v>189</v>
      </c>
      <c r="W208" s="113" t="s">
        <v>190</v>
      </c>
      <c r="X208" s="113"/>
      <c r="Y208" s="113"/>
      <c r="Z208" s="118"/>
    </row>
    <row r="209" spans="1:26" ht="48.75" customHeight="1" x14ac:dyDescent="0.2">
      <c r="A209" s="112" t="str">
        <f t="shared" si="55"/>
        <v>OK</v>
      </c>
      <c r="B209" s="113">
        <v>188</v>
      </c>
      <c r="C209" s="114" t="s">
        <v>1098</v>
      </c>
      <c r="D209" s="65"/>
      <c r="E209" s="66">
        <v>1</v>
      </c>
      <c r="F209" s="66"/>
      <c r="G209" s="66"/>
      <c r="H209" s="66"/>
      <c r="I209" s="57">
        <v>1</v>
      </c>
      <c r="J209" s="68">
        <f t="shared" si="56"/>
        <v>4</v>
      </c>
      <c r="K209" s="69">
        <f t="shared" si="57"/>
        <v>4</v>
      </c>
      <c r="L209" s="69">
        <f t="shared" si="58"/>
        <v>4</v>
      </c>
      <c r="M209" s="113" t="s">
        <v>832</v>
      </c>
      <c r="N209" s="58" t="str">
        <f t="shared" si="59"/>
        <v>НЕТ</v>
      </c>
      <c r="O209" s="113" t="s">
        <v>31</v>
      </c>
      <c r="P209" s="113" t="s">
        <v>106</v>
      </c>
      <c r="Q209" s="113"/>
      <c r="R209" s="113"/>
      <c r="S209" s="113"/>
      <c r="T209" s="113"/>
      <c r="U209" s="113">
        <v>2</v>
      </c>
      <c r="V209" s="113" t="s">
        <v>135</v>
      </c>
      <c r="W209" s="113"/>
      <c r="X209" s="113"/>
      <c r="Y209" s="113"/>
      <c r="Z209" s="118"/>
    </row>
    <row r="210" spans="1:26" ht="48.75" customHeight="1" x14ac:dyDescent="0.2">
      <c r="A210" s="112" t="str">
        <f t="shared" si="55"/>
        <v>OK</v>
      </c>
      <c r="B210" s="113">
        <v>189</v>
      </c>
      <c r="C210" s="53" t="s">
        <v>1099</v>
      </c>
      <c r="D210" s="65">
        <v>1</v>
      </c>
      <c r="E210" s="66"/>
      <c r="F210" s="66"/>
      <c r="G210" s="66"/>
      <c r="H210" s="66"/>
      <c r="I210" s="57">
        <v>1</v>
      </c>
      <c r="J210" s="68">
        <f t="shared" si="56"/>
        <v>0</v>
      </c>
      <c r="K210" s="69">
        <f t="shared" si="57"/>
        <v>0</v>
      </c>
      <c r="L210" s="69">
        <f t="shared" si="58"/>
        <v>0</v>
      </c>
      <c r="M210" s="113" t="s">
        <v>832</v>
      </c>
      <c r="N210" s="58" t="str">
        <f t="shared" si="59"/>
        <v>НЕТ</v>
      </c>
      <c r="O210" s="113" t="s">
        <v>48</v>
      </c>
      <c r="P210" s="113" t="s">
        <v>78</v>
      </c>
      <c r="Q210" s="113" t="s">
        <v>148</v>
      </c>
      <c r="R210" s="113" t="s">
        <v>89</v>
      </c>
      <c r="S210" s="113"/>
      <c r="T210" s="113"/>
      <c r="U210" s="113" t="s">
        <v>137</v>
      </c>
      <c r="V210" s="113" t="s">
        <v>185</v>
      </c>
      <c r="W210" s="113" t="s">
        <v>239</v>
      </c>
      <c r="X210" s="113" t="s">
        <v>203</v>
      </c>
      <c r="Y210" s="113"/>
      <c r="Z210" s="118"/>
    </row>
    <row r="211" spans="1:26" ht="48.75" customHeight="1" x14ac:dyDescent="0.2">
      <c r="A211" s="112" t="str">
        <f t="shared" si="55"/>
        <v>OK</v>
      </c>
      <c r="B211" s="113">
        <v>190</v>
      </c>
      <c r="C211" s="114" t="s">
        <v>1100</v>
      </c>
      <c r="D211" s="65"/>
      <c r="E211" s="66">
        <v>1</v>
      </c>
      <c r="F211" s="66"/>
      <c r="G211" s="66"/>
      <c r="H211" s="66"/>
      <c r="I211" s="57">
        <v>1</v>
      </c>
      <c r="J211" s="68">
        <f t="shared" si="56"/>
        <v>4</v>
      </c>
      <c r="K211" s="69">
        <f t="shared" si="57"/>
        <v>4</v>
      </c>
      <c r="L211" s="69">
        <f t="shared" si="58"/>
        <v>4</v>
      </c>
      <c r="M211" s="113" t="s">
        <v>832</v>
      </c>
      <c r="N211" s="58" t="str">
        <f t="shared" si="59"/>
        <v>НЕТ</v>
      </c>
      <c r="O211" s="113" t="s">
        <v>263</v>
      </c>
      <c r="P211" s="113" t="s">
        <v>264</v>
      </c>
      <c r="Q211" s="113" t="s">
        <v>148</v>
      </c>
      <c r="R211" s="113"/>
      <c r="S211" s="113"/>
      <c r="T211" s="113"/>
      <c r="U211" s="113" t="s">
        <v>146</v>
      </c>
      <c r="V211" s="113" t="s">
        <v>232</v>
      </c>
      <c r="W211" s="113">
        <v>43</v>
      </c>
      <c r="X211" s="113"/>
      <c r="Y211" s="113"/>
      <c r="Z211" s="118"/>
    </row>
    <row r="212" spans="1:26" ht="48.75" customHeight="1" x14ac:dyDescent="0.2">
      <c r="A212" s="112" t="str">
        <f t="shared" si="55"/>
        <v>OK</v>
      </c>
      <c r="B212" s="113">
        <v>191</v>
      </c>
      <c r="C212" s="114" t="s">
        <v>1101</v>
      </c>
      <c r="D212" s="65"/>
      <c r="E212" s="66">
        <v>1</v>
      </c>
      <c r="F212" s="66"/>
      <c r="G212" s="66"/>
      <c r="H212" s="66"/>
      <c r="I212" s="57">
        <v>1</v>
      </c>
      <c r="J212" s="68">
        <f t="shared" si="56"/>
        <v>4</v>
      </c>
      <c r="K212" s="69">
        <f t="shared" si="57"/>
        <v>4</v>
      </c>
      <c r="L212" s="69">
        <f t="shared" si="58"/>
        <v>4</v>
      </c>
      <c r="M212" s="113" t="s">
        <v>832</v>
      </c>
      <c r="N212" s="58" t="str">
        <f t="shared" si="59"/>
        <v>НЕТ</v>
      </c>
      <c r="O212" s="113" t="s">
        <v>21</v>
      </c>
      <c r="P212" s="113" t="s">
        <v>91</v>
      </c>
      <c r="Q212" s="113" t="s">
        <v>75</v>
      </c>
      <c r="R212" s="113" t="s">
        <v>78</v>
      </c>
      <c r="S212" s="113" t="s">
        <v>240</v>
      </c>
      <c r="T212" s="113" t="s">
        <v>234</v>
      </c>
      <c r="U212" s="113" t="s">
        <v>185</v>
      </c>
      <c r="V212" s="113" t="s">
        <v>137</v>
      </c>
      <c r="W212" s="113" t="s">
        <v>141</v>
      </c>
      <c r="X212" s="113" t="s">
        <v>163</v>
      </c>
      <c r="Y212" s="113"/>
      <c r="Z212" s="118"/>
    </row>
    <row r="213" spans="1:26" ht="48.75" customHeight="1" x14ac:dyDescent="0.2">
      <c r="A213" s="112" t="str">
        <f t="shared" si="55"/>
        <v>OK</v>
      </c>
      <c r="B213" s="113">
        <v>192</v>
      </c>
      <c r="C213" s="114" t="s">
        <v>1102</v>
      </c>
      <c r="D213" s="65"/>
      <c r="E213" s="66">
        <v>1</v>
      </c>
      <c r="F213" s="66"/>
      <c r="G213" s="66"/>
      <c r="H213" s="66"/>
      <c r="I213" s="57">
        <v>2</v>
      </c>
      <c r="J213" s="68">
        <f t="shared" si="56"/>
        <v>4</v>
      </c>
      <c r="K213" s="69">
        <f t="shared" si="57"/>
        <v>8</v>
      </c>
      <c r="L213" s="69">
        <f t="shared" si="58"/>
        <v>8</v>
      </c>
      <c r="M213" s="113" t="s">
        <v>832</v>
      </c>
      <c r="N213" s="58" t="str">
        <f t="shared" si="59"/>
        <v>НЕТ</v>
      </c>
      <c r="O213" s="113" t="s">
        <v>21</v>
      </c>
      <c r="P213" s="113" t="s">
        <v>91</v>
      </c>
      <c r="Q213" s="113" t="s">
        <v>75</v>
      </c>
      <c r="R213" s="113" t="s">
        <v>265</v>
      </c>
      <c r="S213" s="113" t="s">
        <v>148</v>
      </c>
      <c r="T213" s="113" t="s">
        <v>240</v>
      </c>
      <c r="U213" s="113" t="s">
        <v>185</v>
      </c>
      <c r="V213" s="113" t="s">
        <v>137</v>
      </c>
      <c r="W213" s="113" t="s">
        <v>233</v>
      </c>
      <c r="X213" s="113">
        <v>48</v>
      </c>
      <c r="Y213" s="113" t="s">
        <v>261</v>
      </c>
      <c r="Z213" s="118"/>
    </row>
    <row r="214" spans="1:26" ht="48.75" customHeight="1" x14ac:dyDescent="0.2">
      <c r="A214" s="112" t="str">
        <f t="shared" si="55"/>
        <v>OK</v>
      </c>
      <c r="B214" s="113">
        <v>193</v>
      </c>
      <c r="C214" s="114" t="s">
        <v>1103</v>
      </c>
      <c r="D214" s="65"/>
      <c r="E214" s="66">
        <v>1</v>
      </c>
      <c r="F214" s="66"/>
      <c r="G214" s="66"/>
      <c r="H214" s="66"/>
      <c r="I214" s="57">
        <v>1</v>
      </c>
      <c r="J214" s="68">
        <f t="shared" si="56"/>
        <v>4</v>
      </c>
      <c r="K214" s="69">
        <f t="shared" si="57"/>
        <v>4</v>
      </c>
      <c r="L214" s="69">
        <f t="shared" si="58"/>
        <v>4</v>
      </c>
      <c r="M214" s="113" t="s">
        <v>832</v>
      </c>
      <c r="N214" s="58" t="str">
        <f t="shared" si="59"/>
        <v>НЕТ</v>
      </c>
      <c r="O214" s="113" t="s">
        <v>21</v>
      </c>
      <c r="P214" s="113" t="s">
        <v>91</v>
      </c>
      <c r="Q214" s="113" t="s">
        <v>75</v>
      </c>
      <c r="R214" s="113" t="s">
        <v>263</v>
      </c>
      <c r="S214" s="113" t="s">
        <v>78</v>
      </c>
      <c r="T214" s="113" t="s">
        <v>78</v>
      </c>
      <c r="U214" s="113" t="s">
        <v>185</v>
      </c>
      <c r="V214" s="113" t="s">
        <v>137</v>
      </c>
      <c r="W214" s="113">
        <v>48</v>
      </c>
      <c r="X214" s="113"/>
      <c r="Y214" s="113"/>
      <c r="Z214" s="118"/>
    </row>
    <row r="215" spans="1:26" ht="48.75" customHeight="1" x14ac:dyDescent="0.2">
      <c r="A215" s="112" t="str">
        <f t="shared" si="55"/>
        <v>OK</v>
      </c>
      <c r="B215" s="113">
        <v>194</v>
      </c>
      <c r="C215" s="53" t="s">
        <v>1104</v>
      </c>
      <c r="D215" s="65"/>
      <c r="E215" s="66"/>
      <c r="F215" s="66"/>
      <c r="G215" s="66"/>
      <c r="H215" s="66">
        <v>1</v>
      </c>
      <c r="I215" s="57">
        <v>1</v>
      </c>
      <c r="J215" s="68">
        <f t="shared" si="56"/>
        <v>1</v>
      </c>
      <c r="K215" s="69">
        <f t="shared" si="57"/>
        <v>1</v>
      </c>
      <c r="L215" s="69">
        <f t="shared" si="58"/>
        <v>4</v>
      </c>
      <c r="M215" s="113" t="s">
        <v>832</v>
      </c>
      <c r="N215" s="58" t="str">
        <f t="shared" si="59"/>
        <v>ДА</v>
      </c>
      <c r="O215" s="113" t="s">
        <v>21</v>
      </c>
      <c r="P215" s="113" t="s">
        <v>91</v>
      </c>
      <c r="Q215" s="113" t="s">
        <v>75</v>
      </c>
      <c r="R215" s="113" t="s">
        <v>151</v>
      </c>
      <c r="S215" s="113" t="s">
        <v>148</v>
      </c>
      <c r="T215" s="113"/>
      <c r="U215" s="113" t="s">
        <v>185</v>
      </c>
      <c r="V215" s="113" t="s">
        <v>137</v>
      </c>
      <c r="W215" s="113" t="s">
        <v>232</v>
      </c>
      <c r="X215" s="113"/>
      <c r="Y215" s="113"/>
      <c r="Z215" s="118"/>
    </row>
    <row r="216" spans="1:26" ht="48.75" customHeight="1" x14ac:dyDescent="0.2">
      <c r="A216" s="112" t="str">
        <f t="shared" si="55"/>
        <v>OK</v>
      </c>
      <c r="B216" s="113">
        <v>195</v>
      </c>
      <c r="C216" s="114" t="s">
        <v>1105</v>
      </c>
      <c r="D216" s="65"/>
      <c r="E216" s="66"/>
      <c r="F216" s="66"/>
      <c r="G216" s="66"/>
      <c r="H216" s="66">
        <v>1</v>
      </c>
      <c r="I216" s="57">
        <v>1</v>
      </c>
      <c r="J216" s="68">
        <f t="shared" si="56"/>
        <v>1</v>
      </c>
      <c r="K216" s="69">
        <f t="shared" si="57"/>
        <v>1</v>
      </c>
      <c r="L216" s="69">
        <f t="shared" si="58"/>
        <v>4</v>
      </c>
      <c r="M216" s="113" t="s">
        <v>832</v>
      </c>
      <c r="N216" s="58" t="str">
        <f t="shared" si="59"/>
        <v>ДА</v>
      </c>
      <c r="O216" s="113" t="s">
        <v>21</v>
      </c>
      <c r="P216" s="113" t="s">
        <v>91</v>
      </c>
      <c r="Q216" s="113" t="s">
        <v>75</v>
      </c>
      <c r="R216" s="113" t="s">
        <v>151</v>
      </c>
      <c r="S216" s="113"/>
      <c r="T216" s="113"/>
      <c r="U216" s="113" t="s">
        <v>137</v>
      </c>
      <c r="V216" s="113" t="s">
        <v>159</v>
      </c>
      <c r="W216" s="113"/>
      <c r="X216" s="113"/>
      <c r="Y216" s="113"/>
      <c r="Z216" s="118"/>
    </row>
    <row r="217" spans="1:26" ht="48.75" customHeight="1" x14ac:dyDescent="0.2">
      <c r="A217" s="112" t="str">
        <f t="shared" si="55"/>
        <v>OK</v>
      </c>
      <c r="B217" s="113">
        <v>196</v>
      </c>
      <c r="C217" s="53" t="s">
        <v>1106</v>
      </c>
      <c r="D217" s="65"/>
      <c r="E217" s="66">
        <v>1</v>
      </c>
      <c r="F217" s="66"/>
      <c r="G217" s="66"/>
      <c r="H217" s="66"/>
      <c r="I217" s="57">
        <v>1</v>
      </c>
      <c r="J217" s="68">
        <f t="shared" si="56"/>
        <v>4</v>
      </c>
      <c r="K217" s="69">
        <f t="shared" si="57"/>
        <v>4</v>
      </c>
      <c r="L217" s="69">
        <f t="shared" si="58"/>
        <v>4</v>
      </c>
      <c r="M217" s="113" t="s">
        <v>832</v>
      </c>
      <c r="N217" s="58" t="str">
        <f t="shared" si="59"/>
        <v>НЕТ</v>
      </c>
      <c r="O217" s="113" t="s">
        <v>21</v>
      </c>
      <c r="P217" s="113" t="s">
        <v>91</v>
      </c>
      <c r="Q217" s="113" t="s">
        <v>75</v>
      </c>
      <c r="R217" s="113" t="s">
        <v>151</v>
      </c>
      <c r="S217" s="113"/>
      <c r="T217" s="113"/>
      <c r="U217" s="113" t="s">
        <v>137</v>
      </c>
      <c r="V217" s="113" t="s">
        <v>178</v>
      </c>
      <c r="W217" s="113"/>
      <c r="X217" s="113"/>
      <c r="Y217" s="113"/>
      <c r="Z217" s="118"/>
    </row>
    <row r="218" spans="1:26" ht="48.75" customHeight="1" x14ac:dyDescent="0.2">
      <c r="A218" s="112" t="str">
        <f t="shared" si="55"/>
        <v>OK</v>
      </c>
      <c r="B218" s="113">
        <v>197</v>
      </c>
      <c r="C218" s="114" t="s">
        <v>1107</v>
      </c>
      <c r="D218" s="65">
        <v>1</v>
      </c>
      <c r="E218" s="66"/>
      <c r="F218" s="66"/>
      <c r="G218" s="66"/>
      <c r="H218" s="66"/>
      <c r="I218" s="57">
        <v>1</v>
      </c>
      <c r="J218" s="68">
        <f t="shared" si="56"/>
        <v>0</v>
      </c>
      <c r="K218" s="69">
        <f t="shared" si="57"/>
        <v>0</v>
      </c>
      <c r="L218" s="69">
        <f t="shared" si="58"/>
        <v>0</v>
      </c>
      <c r="M218" s="113" t="s">
        <v>832</v>
      </c>
      <c r="N218" s="58" t="str">
        <f t="shared" si="59"/>
        <v>НЕТ</v>
      </c>
      <c r="O218" s="113" t="s">
        <v>92</v>
      </c>
      <c r="P218" s="113" t="s">
        <v>265</v>
      </c>
      <c r="Q218" s="113" t="s">
        <v>89</v>
      </c>
      <c r="R218" s="113"/>
      <c r="S218" s="113"/>
      <c r="T218" s="113"/>
      <c r="U218" s="113" t="s">
        <v>137</v>
      </c>
      <c r="V218" s="113" t="s">
        <v>185</v>
      </c>
      <c r="W218" s="113" t="s">
        <v>149</v>
      </c>
      <c r="X218" s="113"/>
      <c r="Y218" s="113"/>
      <c r="Z218" s="118"/>
    </row>
    <row r="219" spans="1:26" ht="48.75" customHeight="1" x14ac:dyDescent="0.2">
      <c r="A219" s="112" t="str">
        <f t="shared" si="55"/>
        <v>OK</v>
      </c>
      <c r="B219" s="113">
        <v>198</v>
      </c>
      <c r="C219" s="114" t="s">
        <v>1108</v>
      </c>
      <c r="D219" s="65"/>
      <c r="E219" s="66">
        <v>1</v>
      </c>
      <c r="F219" s="66"/>
      <c r="G219" s="66"/>
      <c r="H219" s="66"/>
      <c r="I219" s="57">
        <v>1</v>
      </c>
      <c r="J219" s="68">
        <f t="shared" si="56"/>
        <v>4</v>
      </c>
      <c r="K219" s="69">
        <f t="shared" si="57"/>
        <v>4</v>
      </c>
      <c r="L219" s="69">
        <f t="shared" si="58"/>
        <v>4</v>
      </c>
      <c r="M219" s="113" t="s">
        <v>832</v>
      </c>
      <c r="N219" s="58" t="str">
        <f t="shared" si="59"/>
        <v>НЕТ</v>
      </c>
      <c r="O219" s="113" t="s">
        <v>265</v>
      </c>
      <c r="P219" s="113" t="s">
        <v>89</v>
      </c>
      <c r="Q219" s="113" t="s">
        <v>92</v>
      </c>
      <c r="R219" s="113"/>
      <c r="S219" s="113"/>
      <c r="T219" s="113"/>
      <c r="U219" s="113" t="s">
        <v>137</v>
      </c>
      <c r="V219" s="113" t="s">
        <v>202</v>
      </c>
      <c r="W219" s="113" t="s">
        <v>203</v>
      </c>
      <c r="X219" s="113"/>
      <c r="Y219" s="113"/>
      <c r="Z219" s="118"/>
    </row>
    <row r="220" spans="1:26" ht="48.75" customHeight="1" x14ac:dyDescent="0.2">
      <c r="A220" s="112" t="str">
        <f t="shared" si="55"/>
        <v>OK</v>
      </c>
      <c r="B220" s="113">
        <v>199</v>
      </c>
      <c r="C220" s="53" t="s">
        <v>1109</v>
      </c>
      <c r="D220" s="65">
        <v>1</v>
      </c>
      <c r="E220" s="66"/>
      <c r="F220" s="66"/>
      <c r="G220" s="66"/>
      <c r="H220" s="66"/>
      <c r="I220" s="57">
        <v>2</v>
      </c>
      <c r="J220" s="68">
        <f t="shared" si="56"/>
        <v>0</v>
      </c>
      <c r="K220" s="69">
        <f t="shared" si="57"/>
        <v>0</v>
      </c>
      <c r="L220" s="69">
        <f t="shared" si="58"/>
        <v>0</v>
      </c>
      <c r="M220" s="113" t="s">
        <v>832</v>
      </c>
      <c r="N220" s="58" t="str">
        <f t="shared" si="59"/>
        <v>НЕТ</v>
      </c>
      <c r="O220" s="113" t="s">
        <v>92</v>
      </c>
      <c r="P220" s="113" t="s">
        <v>265</v>
      </c>
      <c r="Q220" s="113" t="s">
        <v>187</v>
      </c>
      <c r="R220" s="113"/>
      <c r="S220" s="113"/>
      <c r="T220" s="113"/>
      <c r="U220" s="113" t="s">
        <v>137</v>
      </c>
      <c r="V220" s="113" t="s">
        <v>202</v>
      </c>
      <c r="W220" s="113" t="s">
        <v>203</v>
      </c>
      <c r="X220" s="113"/>
      <c r="Y220" s="113"/>
      <c r="Z220" s="118"/>
    </row>
    <row r="221" spans="1:26" ht="30" customHeight="1" x14ac:dyDescent="0.2">
      <c r="A221" s="287" t="s">
        <v>892</v>
      </c>
      <c r="B221" s="288"/>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9"/>
    </row>
    <row r="222" spans="1:26" ht="30" customHeight="1" x14ac:dyDescent="0.2">
      <c r="A222" s="284" t="s">
        <v>786</v>
      </c>
      <c r="B222" s="285"/>
      <c r="C222" s="285"/>
      <c r="D222" s="285"/>
      <c r="E222" s="285"/>
      <c r="F222" s="285"/>
      <c r="G222" s="285"/>
      <c r="H222" s="285"/>
      <c r="I222" s="285"/>
      <c r="J222" s="285"/>
      <c r="K222" s="285"/>
      <c r="L222" s="285"/>
      <c r="M222" s="285"/>
      <c r="N222" s="285"/>
      <c r="O222" s="285"/>
      <c r="P222" s="285"/>
      <c r="Q222" s="285"/>
      <c r="R222" s="285"/>
      <c r="S222" s="285"/>
      <c r="T222" s="285"/>
      <c r="U222" s="285"/>
      <c r="V222" s="285"/>
      <c r="W222" s="285"/>
      <c r="X222" s="285"/>
      <c r="Y222" s="285"/>
      <c r="Z222" s="286"/>
    </row>
    <row r="223" spans="1:26" ht="49.5" customHeight="1" x14ac:dyDescent="0.2">
      <c r="A223" s="112" t="str">
        <f t="shared" ref="A223:A234" si="60">IF(COUNT(D223:H223)&gt;1,"ОШИБКА",IF(COUNT(D223:H223)=0,"ОШИБКА","OK"))</f>
        <v>OK</v>
      </c>
      <c r="B223" s="113">
        <v>200</v>
      </c>
      <c r="C223" s="114" t="s">
        <v>1110</v>
      </c>
      <c r="D223" s="65"/>
      <c r="E223" s="66">
        <v>1</v>
      </c>
      <c r="F223" s="66"/>
      <c r="G223" s="66"/>
      <c r="H223" s="66"/>
      <c r="I223" s="57">
        <v>1</v>
      </c>
      <c r="J223" s="68">
        <f t="shared" ref="J223:J234" si="61">IF(A223="ОШИБКА","ОШИБКА",E223*4+F223*3+G223*2+H223*1+D223*0)</f>
        <v>4</v>
      </c>
      <c r="K223" s="69">
        <f t="shared" ref="K223:K234" si="62">IF(A223="ОШИБКА","ОШИБКА",J223*I223)</f>
        <v>4</v>
      </c>
      <c r="L223" s="69">
        <f t="shared" ref="L223:L234" si="63">IF(A223="ОШИБКА","ОШИБКА",IF(D223=1,0,4*I223))</f>
        <v>4</v>
      </c>
      <c r="M223" s="113" t="s">
        <v>787</v>
      </c>
      <c r="N223" s="58" t="str">
        <f t="shared" ref="N223:N234" si="64">IF(OR(J223=4, J223=0),"НЕТ",IF(A223="ОШИБКА","ОШИБКА","ДА"))</f>
        <v>НЕТ</v>
      </c>
      <c r="O223" s="113" t="s">
        <v>103</v>
      </c>
      <c r="P223" s="113" t="s">
        <v>243</v>
      </c>
      <c r="Q223" s="113" t="s">
        <v>242</v>
      </c>
      <c r="R223" s="113" t="s">
        <v>32</v>
      </c>
      <c r="S223" s="113"/>
      <c r="T223" s="113"/>
      <c r="U223" s="113" t="s">
        <v>137</v>
      </c>
      <c r="V223" s="113" t="s">
        <v>138</v>
      </c>
      <c r="W223" s="113" t="s">
        <v>208</v>
      </c>
      <c r="X223" s="113"/>
      <c r="Y223" s="113"/>
      <c r="Z223" s="118"/>
    </row>
    <row r="224" spans="1:26" ht="49.5" customHeight="1" x14ac:dyDescent="0.2">
      <c r="A224" s="112" t="str">
        <f t="shared" si="60"/>
        <v>OK</v>
      </c>
      <c r="B224" s="113">
        <v>201</v>
      </c>
      <c r="C224" s="114" t="s">
        <v>1111</v>
      </c>
      <c r="D224" s="65"/>
      <c r="E224" s="66">
        <v>1</v>
      </c>
      <c r="F224" s="66"/>
      <c r="G224" s="66"/>
      <c r="H224" s="66"/>
      <c r="I224" s="57">
        <v>1</v>
      </c>
      <c r="J224" s="68">
        <f t="shared" si="61"/>
        <v>4</v>
      </c>
      <c r="K224" s="69">
        <f t="shared" si="62"/>
        <v>4</v>
      </c>
      <c r="L224" s="69">
        <f t="shared" si="63"/>
        <v>4</v>
      </c>
      <c r="M224" s="113" t="s">
        <v>787</v>
      </c>
      <c r="N224" s="58" t="str">
        <f t="shared" si="64"/>
        <v>НЕТ</v>
      </c>
      <c r="O224" s="113" t="s">
        <v>32</v>
      </c>
      <c r="P224" s="113" t="s">
        <v>243</v>
      </c>
      <c r="Q224" s="113" t="s">
        <v>242</v>
      </c>
      <c r="R224" s="113"/>
      <c r="S224" s="113"/>
      <c r="T224" s="113"/>
      <c r="U224" s="113" t="s">
        <v>266</v>
      </c>
      <c r="V224" s="113" t="s">
        <v>137</v>
      </c>
      <c r="W224" s="113" t="s">
        <v>200</v>
      </c>
      <c r="X224" s="113"/>
      <c r="Y224" s="113"/>
      <c r="Z224" s="118"/>
    </row>
    <row r="225" spans="1:26" ht="49.5" customHeight="1" x14ac:dyDescent="0.2">
      <c r="A225" s="112" t="str">
        <f t="shared" si="60"/>
        <v>OK</v>
      </c>
      <c r="B225" s="113">
        <v>202</v>
      </c>
      <c r="C225" s="53" t="s">
        <v>1112</v>
      </c>
      <c r="D225" s="65"/>
      <c r="E225" s="66">
        <v>1</v>
      </c>
      <c r="F225" s="66"/>
      <c r="G225" s="66"/>
      <c r="H225" s="66"/>
      <c r="I225" s="57">
        <v>1</v>
      </c>
      <c r="J225" s="68">
        <f t="shared" si="61"/>
        <v>4</v>
      </c>
      <c r="K225" s="69">
        <f t="shared" si="62"/>
        <v>4</v>
      </c>
      <c r="L225" s="69">
        <f t="shared" si="63"/>
        <v>4</v>
      </c>
      <c r="M225" s="113" t="s">
        <v>787</v>
      </c>
      <c r="N225" s="58" t="str">
        <f t="shared" si="64"/>
        <v>НЕТ</v>
      </c>
      <c r="O225" s="113" t="s">
        <v>30</v>
      </c>
      <c r="P225" s="113" t="s">
        <v>119</v>
      </c>
      <c r="Q225" s="113"/>
      <c r="R225" s="113"/>
      <c r="S225" s="113"/>
      <c r="T225" s="113"/>
      <c r="U225" s="113" t="s">
        <v>212</v>
      </c>
      <c r="V225" s="113" t="s">
        <v>267</v>
      </c>
      <c r="W225" s="113" t="s">
        <v>141</v>
      </c>
      <c r="X225" s="113"/>
      <c r="Y225" s="113"/>
      <c r="Z225" s="118"/>
    </row>
    <row r="226" spans="1:26" ht="56.1" customHeight="1" x14ac:dyDescent="0.2">
      <c r="A226" s="112" t="str">
        <f t="shared" si="60"/>
        <v>OK</v>
      </c>
      <c r="B226" s="113">
        <v>203</v>
      </c>
      <c r="C226" s="53" t="s">
        <v>1113</v>
      </c>
      <c r="D226" s="65"/>
      <c r="E226" s="66">
        <v>1</v>
      </c>
      <c r="F226" s="66"/>
      <c r="G226" s="66"/>
      <c r="H226" s="66"/>
      <c r="I226" s="57">
        <v>1</v>
      </c>
      <c r="J226" s="68">
        <f t="shared" si="61"/>
        <v>4</v>
      </c>
      <c r="K226" s="69">
        <f t="shared" si="62"/>
        <v>4</v>
      </c>
      <c r="L226" s="69">
        <f t="shared" si="63"/>
        <v>4</v>
      </c>
      <c r="M226" s="113" t="s">
        <v>787</v>
      </c>
      <c r="N226" s="58" t="str">
        <f t="shared" si="64"/>
        <v>НЕТ</v>
      </c>
      <c r="O226" s="113" t="s">
        <v>31</v>
      </c>
      <c r="P226" s="113" t="s">
        <v>35</v>
      </c>
      <c r="Q226" s="113" t="s">
        <v>117</v>
      </c>
      <c r="R226" s="113" t="s">
        <v>118</v>
      </c>
      <c r="S226" s="113"/>
      <c r="T226" s="113"/>
      <c r="U226" s="113" t="s">
        <v>201</v>
      </c>
      <c r="V226" s="113" t="s">
        <v>268</v>
      </c>
      <c r="W226" s="113" t="s">
        <v>269</v>
      </c>
      <c r="X226" s="113" t="s">
        <v>200</v>
      </c>
      <c r="Y226" s="113" t="s">
        <v>270</v>
      </c>
      <c r="Z226" s="118" t="s">
        <v>271</v>
      </c>
    </row>
    <row r="227" spans="1:26" ht="49.5" customHeight="1" x14ac:dyDescent="0.2">
      <c r="A227" s="112" t="str">
        <f t="shared" si="60"/>
        <v>OK</v>
      </c>
      <c r="B227" s="113">
        <v>204</v>
      </c>
      <c r="C227" s="114" t="s">
        <v>1114</v>
      </c>
      <c r="D227" s="65"/>
      <c r="E227" s="66">
        <v>1</v>
      </c>
      <c r="F227" s="66"/>
      <c r="G227" s="66"/>
      <c r="H227" s="66"/>
      <c r="I227" s="57">
        <v>1</v>
      </c>
      <c r="J227" s="68">
        <f t="shared" si="61"/>
        <v>4</v>
      </c>
      <c r="K227" s="69">
        <f t="shared" si="62"/>
        <v>4</v>
      </c>
      <c r="L227" s="69">
        <f t="shared" si="63"/>
        <v>4</v>
      </c>
      <c r="M227" s="113" t="s">
        <v>787</v>
      </c>
      <c r="N227" s="58" t="str">
        <f t="shared" si="64"/>
        <v>НЕТ</v>
      </c>
      <c r="O227" s="113" t="s">
        <v>33</v>
      </c>
      <c r="P227" s="113" t="s">
        <v>169</v>
      </c>
      <c r="Q227" s="113" t="s">
        <v>35</v>
      </c>
      <c r="R227" s="113" t="s">
        <v>170</v>
      </c>
      <c r="S227" s="113"/>
      <c r="T227" s="113"/>
      <c r="U227" s="113" t="s">
        <v>200</v>
      </c>
      <c r="V227" s="113" t="s">
        <v>138</v>
      </c>
      <c r="W227" s="113" t="s">
        <v>272</v>
      </c>
      <c r="X227" s="113"/>
      <c r="Y227" s="113"/>
      <c r="Z227" s="118"/>
    </row>
    <row r="228" spans="1:26" ht="49.5" customHeight="1" x14ac:dyDescent="0.2">
      <c r="A228" s="112" t="str">
        <f t="shared" si="60"/>
        <v>OK</v>
      </c>
      <c r="B228" s="113">
        <v>205</v>
      </c>
      <c r="C228" s="114" t="s">
        <v>1115</v>
      </c>
      <c r="D228" s="65"/>
      <c r="E228" s="66">
        <v>1</v>
      </c>
      <c r="F228" s="66"/>
      <c r="G228" s="66"/>
      <c r="H228" s="66"/>
      <c r="I228" s="57">
        <v>1</v>
      </c>
      <c r="J228" s="68">
        <f t="shared" si="61"/>
        <v>4</v>
      </c>
      <c r="K228" s="69">
        <f t="shared" si="62"/>
        <v>4</v>
      </c>
      <c r="L228" s="69">
        <f t="shared" si="63"/>
        <v>4</v>
      </c>
      <c r="M228" s="113" t="s">
        <v>787</v>
      </c>
      <c r="N228" s="58" t="str">
        <f t="shared" si="64"/>
        <v>НЕТ</v>
      </c>
      <c r="O228" s="113" t="s">
        <v>34</v>
      </c>
      <c r="P228" s="113" t="s">
        <v>50</v>
      </c>
      <c r="Q228" s="113" t="s">
        <v>36</v>
      </c>
      <c r="R228" s="113" t="s">
        <v>170</v>
      </c>
      <c r="S228" s="113"/>
      <c r="T228" s="113"/>
      <c r="U228" s="113" t="s">
        <v>200</v>
      </c>
      <c r="V228" s="113" t="s">
        <v>134</v>
      </c>
      <c r="W228" s="113"/>
      <c r="X228" s="113"/>
      <c r="Y228" s="113"/>
      <c r="Z228" s="118"/>
    </row>
    <row r="229" spans="1:26" ht="49.5" customHeight="1" x14ac:dyDescent="0.2">
      <c r="A229" s="112" t="str">
        <f t="shared" si="60"/>
        <v>OK</v>
      </c>
      <c r="B229" s="113">
        <v>206</v>
      </c>
      <c r="C229" s="53" t="s">
        <v>1116</v>
      </c>
      <c r="D229" s="65"/>
      <c r="E229" s="66">
        <v>1</v>
      </c>
      <c r="F229" s="66"/>
      <c r="G229" s="66"/>
      <c r="H229" s="66"/>
      <c r="I229" s="57">
        <v>1</v>
      </c>
      <c r="J229" s="68">
        <f t="shared" si="61"/>
        <v>4</v>
      </c>
      <c r="K229" s="69">
        <f t="shared" si="62"/>
        <v>4</v>
      </c>
      <c r="L229" s="69">
        <f t="shared" si="63"/>
        <v>4</v>
      </c>
      <c r="M229" s="113" t="s">
        <v>787</v>
      </c>
      <c r="N229" s="58" t="str">
        <f t="shared" si="64"/>
        <v>НЕТ</v>
      </c>
      <c r="O229" s="113" t="s">
        <v>34</v>
      </c>
      <c r="P229" s="113" t="s">
        <v>119</v>
      </c>
      <c r="Q229" s="113" t="s">
        <v>120</v>
      </c>
      <c r="R229" s="113" t="s">
        <v>170</v>
      </c>
      <c r="S229" s="113"/>
      <c r="T229" s="113"/>
      <c r="U229" s="113" t="s">
        <v>200</v>
      </c>
      <c r="V229" s="113" t="s">
        <v>239</v>
      </c>
      <c r="W229" s="113" t="s">
        <v>273</v>
      </c>
      <c r="X229" s="113" t="s">
        <v>175</v>
      </c>
      <c r="Y229" s="113" t="s">
        <v>274</v>
      </c>
      <c r="Z229" s="118"/>
    </row>
    <row r="230" spans="1:26" ht="49.5" customHeight="1" x14ac:dyDescent="0.2">
      <c r="A230" s="112" t="str">
        <f t="shared" si="60"/>
        <v>OK</v>
      </c>
      <c r="B230" s="113">
        <v>207</v>
      </c>
      <c r="C230" s="53" t="s">
        <v>1117</v>
      </c>
      <c r="D230" s="65">
        <v>1</v>
      </c>
      <c r="E230" s="66"/>
      <c r="F230" s="66"/>
      <c r="G230" s="66"/>
      <c r="H230" s="66"/>
      <c r="I230" s="57">
        <v>1</v>
      </c>
      <c r="J230" s="68">
        <f t="shared" si="61"/>
        <v>0</v>
      </c>
      <c r="K230" s="69">
        <f t="shared" si="62"/>
        <v>0</v>
      </c>
      <c r="L230" s="69">
        <f t="shared" si="63"/>
        <v>0</v>
      </c>
      <c r="M230" s="113" t="s">
        <v>787</v>
      </c>
      <c r="N230" s="58" t="str">
        <f t="shared" si="64"/>
        <v>НЕТ</v>
      </c>
      <c r="O230" s="113" t="s">
        <v>35</v>
      </c>
      <c r="P230" s="113" t="s">
        <v>118</v>
      </c>
      <c r="Q230" s="113" t="s">
        <v>120</v>
      </c>
      <c r="R230" s="113"/>
      <c r="S230" s="113"/>
      <c r="T230" s="113"/>
      <c r="U230" s="113" t="s">
        <v>271</v>
      </c>
      <c r="V230" s="113" t="s">
        <v>270</v>
      </c>
      <c r="W230" s="113" t="s">
        <v>275</v>
      </c>
      <c r="X230" s="113"/>
      <c r="Y230" s="113"/>
      <c r="Z230" s="118"/>
    </row>
    <row r="231" spans="1:26" ht="49.5" customHeight="1" x14ac:dyDescent="0.2">
      <c r="A231" s="112" t="str">
        <f t="shared" si="60"/>
        <v>OK</v>
      </c>
      <c r="B231" s="113">
        <v>208</v>
      </c>
      <c r="C231" s="114" t="s">
        <v>1118</v>
      </c>
      <c r="D231" s="65"/>
      <c r="E231" s="66">
        <v>1</v>
      </c>
      <c r="F231" s="66"/>
      <c r="G231" s="66"/>
      <c r="H231" s="66"/>
      <c r="I231" s="57">
        <v>1</v>
      </c>
      <c r="J231" s="68">
        <f t="shared" si="61"/>
        <v>4</v>
      </c>
      <c r="K231" s="69">
        <f t="shared" si="62"/>
        <v>4</v>
      </c>
      <c r="L231" s="69">
        <f t="shared" si="63"/>
        <v>4</v>
      </c>
      <c r="M231" s="113" t="s">
        <v>787</v>
      </c>
      <c r="N231" s="58" t="str">
        <f t="shared" si="64"/>
        <v>НЕТ</v>
      </c>
      <c r="O231" s="113" t="s">
        <v>35</v>
      </c>
      <c r="P231" s="113" t="s">
        <v>105</v>
      </c>
      <c r="Q231" s="113" t="s">
        <v>117</v>
      </c>
      <c r="R231" s="113" t="s">
        <v>118</v>
      </c>
      <c r="S231" s="113"/>
      <c r="T231" s="113"/>
      <c r="U231" s="113" t="s">
        <v>271</v>
      </c>
      <c r="V231" s="113" t="s">
        <v>270</v>
      </c>
      <c r="W231" s="113" t="s">
        <v>275</v>
      </c>
      <c r="X231" s="113"/>
      <c r="Y231" s="113"/>
      <c r="Z231" s="118"/>
    </row>
    <row r="232" spans="1:26" ht="49.5" customHeight="1" x14ac:dyDescent="0.2">
      <c r="A232" s="112" t="str">
        <f t="shared" si="60"/>
        <v>OK</v>
      </c>
      <c r="B232" s="113">
        <v>209</v>
      </c>
      <c r="C232" s="114" t="s">
        <v>1119</v>
      </c>
      <c r="D232" s="65">
        <v>1</v>
      </c>
      <c r="E232" s="66"/>
      <c r="F232" s="66"/>
      <c r="G232" s="66"/>
      <c r="H232" s="66"/>
      <c r="I232" s="57">
        <v>1</v>
      </c>
      <c r="J232" s="68">
        <f t="shared" si="61"/>
        <v>0</v>
      </c>
      <c r="K232" s="69">
        <f t="shared" si="62"/>
        <v>0</v>
      </c>
      <c r="L232" s="69">
        <f t="shared" si="63"/>
        <v>0</v>
      </c>
      <c r="M232" s="113" t="s">
        <v>787</v>
      </c>
      <c r="N232" s="58" t="str">
        <f t="shared" si="64"/>
        <v>НЕТ</v>
      </c>
      <c r="O232" s="113" t="s">
        <v>35</v>
      </c>
      <c r="P232" s="113" t="s">
        <v>276</v>
      </c>
      <c r="Q232" s="113"/>
      <c r="R232" s="113"/>
      <c r="S232" s="113"/>
      <c r="T232" s="113"/>
      <c r="U232" s="113" t="s">
        <v>277</v>
      </c>
      <c r="V232" s="113" t="s">
        <v>274</v>
      </c>
      <c r="W232" s="113" t="s">
        <v>175</v>
      </c>
      <c r="X232" s="113"/>
      <c r="Y232" s="113"/>
      <c r="Z232" s="118"/>
    </row>
    <row r="233" spans="1:26" ht="49.5" customHeight="1" x14ac:dyDescent="0.2">
      <c r="A233" s="112" t="str">
        <f t="shared" si="60"/>
        <v>OK</v>
      </c>
      <c r="B233" s="113">
        <v>210</v>
      </c>
      <c r="C233" s="53" t="s">
        <v>1120</v>
      </c>
      <c r="D233" s="65"/>
      <c r="E233" s="66">
        <v>1</v>
      </c>
      <c r="F233" s="66"/>
      <c r="G233" s="66"/>
      <c r="H233" s="66"/>
      <c r="I233" s="57">
        <v>1</v>
      </c>
      <c r="J233" s="68">
        <f t="shared" si="61"/>
        <v>4</v>
      </c>
      <c r="K233" s="69">
        <f t="shared" si="62"/>
        <v>4</v>
      </c>
      <c r="L233" s="69">
        <f t="shared" si="63"/>
        <v>4</v>
      </c>
      <c r="M233" s="113" t="s">
        <v>787</v>
      </c>
      <c r="N233" s="58" t="str">
        <f t="shared" si="64"/>
        <v>НЕТ</v>
      </c>
      <c r="O233" s="113" t="s">
        <v>117</v>
      </c>
      <c r="P233" s="113" t="s">
        <v>118</v>
      </c>
      <c r="Q233" s="113" t="s">
        <v>120</v>
      </c>
      <c r="R233" s="113"/>
      <c r="S233" s="113"/>
      <c r="T233" s="113"/>
      <c r="U233" s="113" t="s">
        <v>278</v>
      </c>
      <c r="V233" s="113" t="s">
        <v>279</v>
      </c>
      <c r="W233" s="113" t="s">
        <v>280</v>
      </c>
      <c r="X233" s="113"/>
      <c r="Y233" s="113"/>
      <c r="Z233" s="118"/>
    </row>
    <row r="234" spans="1:26" ht="49.5" customHeight="1" x14ac:dyDescent="0.2">
      <c r="A234" s="112" t="str">
        <f t="shared" si="60"/>
        <v>OK</v>
      </c>
      <c r="B234" s="113">
        <v>211</v>
      </c>
      <c r="C234" s="114" t="s">
        <v>1121</v>
      </c>
      <c r="D234" s="65">
        <v>1</v>
      </c>
      <c r="E234" s="66"/>
      <c r="F234" s="66"/>
      <c r="G234" s="66"/>
      <c r="H234" s="66"/>
      <c r="I234" s="57">
        <v>2</v>
      </c>
      <c r="J234" s="68">
        <f t="shared" si="61"/>
        <v>0</v>
      </c>
      <c r="K234" s="69">
        <f t="shared" si="62"/>
        <v>0</v>
      </c>
      <c r="L234" s="69">
        <f t="shared" si="63"/>
        <v>0</v>
      </c>
      <c r="M234" s="113" t="s">
        <v>787</v>
      </c>
      <c r="N234" s="58" t="str">
        <f t="shared" si="64"/>
        <v>НЕТ</v>
      </c>
      <c r="O234" s="113" t="s">
        <v>103</v>
      </c>
      <c r="P234" s="113" t="s">
        <v>106</v>
      </c>
      <c r="Q234" s="113" t="s">
        <v>281</v>
      </c>
      <c r="R234" s="113" t="s">
        <v>243</v>
      </c>
      <c r="S234" s="113" t="s">
        <v>107</v>
      </c>
      <c r="T234" s="113"/>
      <c r="U234" s="113" t="s">
        <v>200</v>
      </c>
      <c r="V234" s="113" t="s">
        <v>149</v>
      </c>
      <c r="W234" s="113">
        <v>48</v>
      </c>
      <c r="X234" s="113">
        <v>40</v>
      </c>
      <c r="Y234" s="113"/>
      <c r="Z234" s="118"/>
    </row>
    <row r="235" spans="1:26" ht="30" customHeight="1" x14ac:dyDescent="0.2">
      <c r="A235" s="287" t="s">
        <v>889</v>
      </c>
      <c r="B235" s="288"/>
      <c r="C235" s="288"/>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9"/>
    </row>
    <row r="236" spans="1:26" ht="30" customHeight="1" x14ac:dyDescent="0.2">
      <c r="A236" s="284" t="s">
        <v>891</v>
      </c>
      <c r="B236" s="285"/>
      <c r="C236" s="285"/>
      <c r="D236" s="285"/>
      <c r="E236" s="285"/>
      <c r="F236" s="285"/>
      <c r="G236" s="285"/>
      <c r="H236" s="285"/>
      <c r="I236" s="285"/>
      <c r="J236" s="285"/>
      <c r="K236" s="285"/>
      <c r="L236" s="285"/>
      <c r="M236" s="285"/>
      <c r="N236" s="285"/>
      <c r="O236" s="285"/>
      <c r="P236" s="285"/>
      <c r="Q236" s="285"/>
      <c r="R236" s="285"/>
      <c r="S236" s="285"/>
      <c r="T236" s="285"/>
      <c r="U236" s="285"/>
      <c r="V236" s="285"/>
      <c r="W236" s="285"/>
      <c r="X236" s="285"/>
      <c r="Y236" s="285"/>
      <c r="Z236" s="286"/>
    </row>
    <row r="237" spans="1:26" ht="48.75" customHeight="1" x14ac:dyDescent="0.2">
      <c r="A237" s="112" t="str">
        <f>IF(COUNT(D237:H237)&gt;1,"ОШИБКА",IF(COUNT(D237:H237)=0,"ОШИБКА","OK"))</f>
        <v>OK</v>
      </c>
      <c r="B237" s="113">
        <v>212</v>
      </c>
      <c r="C237" s="114" t="s">
        <v>1122</v>
      </c>
      <c r="D237" s="65"/>
      <c r="E237" s="66">
        <v>1</v>
      </c>
      <c r="F237" s="66"/>
      <c r="G237" s="66"/>
      <c r="H237" s="66"/>
      <c r="I237" s="57">
        <v>1</v>
      </c>
      <c r="J237" s="68">
        <f>IF(A237="ОШИБКА","ОШИБКА",E237*4+F237*3+G237*2+H237*1+D237*0)</f>
        <v>4</v>
      </c>
      <c r="K237" s="69">
        <f>IF(A237="ОШИБКА","ОШИБКА",J237*I237)</f>
        <v>4</v>
      </c>
      <c r="L237" s="69">
        <f>IF(A237="ОШИБКА","ОШИБКА",IF(D237=1,0,4*I237))</f>
        <v>4</v>
      </c>
      <c r="M237" s="113" t="s">
        <v>775</v>
      </c>
      <c r="N237" s="58" t="str">
        <f>IF(OR(J237=4, J237=0),"НЕТ",IF(A237="ОШИБКА","ОШИБКА","ДА"))</f>
        <v>НЕТ</v>
      </c>
      <c r="O237" s="113" t="s">
        <v>32</v>
      </c>
      <c r="P237" s="113" t="s">
        <v>31</v>
      </c>
      <c r="Q237" s="113" t="s">
        <v>33</v>
      </c>
      <c r="R237" s="113" t="s">
        <v>170</v>
      </c>
      <c r="S237" s="113"/>
      <c r="T237" s="113"/>
      <c r="U237" s="113">
        <v>40</v>
      </c>
      <c r="V237" s="113" t="s">
        <v>149</v>
      </c>
      <c r="W237" s="113">
        <v>48</v>
      </c>
      <c r="X237" s="113">
        <v>52</v>
      </c>
      <c r="Y237" s="113"/>
      <c r="Z237" s="118"/>
    </row>
    <row r="238" spans="1:26" ht="48.75" customHeight="1" x14ac:dyDescent="0.2">
      <c r="A238" s="112" t="str">
        <f>IF(COUNT(D238:H238)&gt;1,"ОШИБКА",IF(COUNT(D238:H238)=0,"ОШИБКА","OK"))</f>
        <v>OK</v>
      </c>
      <c r="B238" s="113">
        <v>213</v>
      </c>
      <c r="C238" s="114" t="s">
        <v>1123</v>
      </c>
      <c r="D238" s="65">
        <v>1</v>
      </c>
      <c r="E238" s="66"/>
      <c r="F238" s="66"/>
      <c r="G238" s="66"/>
      <c r="H238" s="66"/>
      <c r="I238" s="57">
        <v>1</v>
      </c>
      <c r="J238" s="68">
        <f>IF(A238="ОШИБКА","ОШИБКА",E238*4+F238*3+G238*2+H238*1+D238*0)</f>
        <v>0</v>
      </c>
      <c r="K238" s="69">
        <f>IF(A238="ОШИБКА","ОШИБКА",J238*I238)</f>
        <v>0</v>
      </c>
      <c r="L238" s="69">
        <f>IF(A238="ОШИБКА","ОШИБКА",IF(D238=1,0,4*I238))</f>
        <v>0</v>
      </c>
      <c r="M238" s="113" t="s">
        <v>775</v>
      </c>
      <c r="N238" s="58" t="str">
        <f>IF(OR(J238=4, J238=0),"НЕТ",IF(A238="ОШИБКА","ОШИБКА","ДА"))</f>
        <v>НЕТ</v>
      </c>
      <c r="O238" s="113" t="s">
        <v>33</v>
      </c>
      <c r="P238" s="113" t="s">
        <v>34</v>
      </c>
      <c r="Q238" s="113" t="s">
        <v>170</v>
      </c>
      <c r="R238" s="113"/>
      <c r="S238" s="113"/>
      <c r="T238" s="113"/>
      <c r="U238" s="113" t="s">
        <v>200</v>
      </c>
      <c r="V238" s="113" t="s">
        <v>166</v>
      </c>
      <c r="W238" s="113"/>
      <c r="X238" s="113"/>
      <c r="Y238" s="113"/>
      <c r="Z238" s="118"/>
    </row>
    <row r="239" spans="1:26" ht="48.75" customHeight="1" x14ac:dyDescent="0.2">
      <c r="A239" s="112" t="str">
        <f>IF(COUNT(D239:H239)&gt;1,"ОШИБКА",IF(COUNT(D239:H239)=0,"ОШИБКА","OK"))</f>
        <v>OK</v>
      </c>
      <c r="B239" s="113">
        <v>214</v>
      </c>
      <c r="C239" s="114" t="s">
        <v>1124</v>
      </c>
      <c r="D239" s="65">
        <v>1</v>
      </c>
      <c r="E239" s="66"/>
      <c r="F239" s="66"/>
      <c r="G239" s="66"/>
      <c r="H239" s="66"/>
      <c r="I239" s="57">
        <v>1</v>
      </c>
      <c r="J239" s="68">
        <f>IF(A239="ОШИБКА","ОШИБКА",E239*4+F239*3+G239*2+H239*1+D239*0)</f>
        <v>0</v>
      </c>
      <c r="K239" s="69">
        <f>IF(A239="ОШИБКА","ОШИБКА",J239*I239)</f>
        <v>0</v>
      </c>
      <c r="L239" s="69">
        <f>IF(A239="ОШИБКА","ОШИБКА",IF(D239=1,0,4*I239))</f>
        <v>0</v>
      </c>
      <c r="M239" s="113" t="s">
        <v>775</v>
      </c>
      <c r="N239" s="58" t="str">
        <f>IF(OR(J239=4, J239=0),"НЕТ",IF(A239="ОШИБКА","ОШИБКА","ДА"))</f>
        <v>НЕТ</v>
      </c>
      <c r="O239" s="113" t="s">
        <v>33</v>
      </c>
      <c r="P239" s="113" t="s">
        <v>34</v>
      </c>
      <c r="Q239" s="113" t="s">
        <v>170</v>
      </c>
      <c r="R239" s="113"/>
      <c r="S239" s="113"/>
      <c r="T239" s="113"/>
      <c r="U239" s="113">
        <v>40</v>
      </c>
      <c r="V239" s="113">
        <v>48</v>
      </c>
      <c r="W239" s="113" t="s">
        <v>149</v>
      </c>
      <c r="X239" s="113"/>
      <c r="Y239" s="113"/>
      <c r="Z239" s="118"/>
    </row>
    <row r="240" spans="1:26" ht="48.75" customHeight="1" x14ac:dyDescent="0.2">
      <c r="A240" s="112" t="str">
        <f>IF(COUNT(D240:H240)&gt;1,"ОШИБКА",IF(COUNT(D240:H240)=0,"ОШИБКА","OK"))</f>
        <v>OK</v>
      </c>
      <c r="B240" s="113">
        <v>215</v>
      </c>
      <c r="C240" s="114" t="s">
        <v>1125</v>
      </c>
      <c r="D240" s="65"/>
      <c r="E240" s="66">
        <v>1</v>
      </c>
      <c r="F240" s="66"/>
      <c r="G240" s="66"/>
      <c r="H240" s="66"/>
      <c r="I240" s="57">
        <v>1</v>
      </c>
      <c r="J240" s="68">
        <f>IF(A240="ОШИБКА","ОШИБКА",E240*4+F240*3+G240*2+H240*1+D240*0)</f>
        <v>4</v>
      </c>
      <c r="K240" s="69">
        <f>IF(A240="ОШИБКА","ОШИБКА",J240*I240)</f>
        <v>4</v>
      </c>
      <c r="L240" s="69">
        <f>IF(A240="ОШИБКА","ОШИБКА",IF(D240=1,0,4*I240))</f>
        <v>4</v>
      </c>
      <c r="M240" s="113" t="s">
        <v>775</v>
      </c>
      <c r="N240" s="58" t="str">
        <f>IF(OR(J240=4, J240=0),"НЕТ",IF(A240="ОШИБКА","ОШИБКА","ДА"))</f>
        <v>НЕТ</v>
      </c>
      <c r="O240" s="113" t="s">
        <v>105</v>
      </c>
      <c r="P240" s="113" t="s">
        <v>117</v>
      </c>
      <c r="Q240" s="113" t="s">
        <v>118</v>
      </c>
      <c r="R240" s="113"/>
      <c r="S240" s="113"/>
      <c r="T240" s="113"/>
      <c r="U240" s="113" t="s">
        <v>271</v>
      </c>
      <c r="V240" s="113" t="s">
        <v>270</v>
      </c>
      <c r="W240" s="113" t="s">
        <v>275</v>
      </c>
      <c r="X240" s="113"/>
      <c r="Y240" s="113"/>
      <c r="Z240" s="118"/>
    </row>
    <row r="241" spans="1:26" ht="30" customHeight="1" x14ac:dyDescent="0.2">
      <c r="A241" s="287" t="s">
        <v>893</v>
      </c>
      <c r="B241" s="288"/>
      <c r="C241" s="288"/>
      <c r="D241" s="288"/>
      <c r="E241" s="288"/>
      <c r="F241" s="288"/>
      <c r="G241" s="288"/>
      <c r="H241" s="288"/>
      <c r="I241" s="288"/>
      <c r="J241" s="288"/>
      <c r="K241" s="288"/>
      <c r="L241" s="288"/>
      <c r="M241" s="288"/>
      <c r="N241" s="288"/>
      <c r="O241" s="288"/>
      <c r="P241" s="288"/>
      <c r="Q241" s="288"/>
      <c r="R241" s="288"/>
      <c r="S241" s="288"/>
      <c r="T241" s="288"/>
      <c r="U241" s="288"/>
      <c r="V241" s="288"/>
      <c r="W241" s="288"/>
      <c r="X241" s="288"/>
      <c r="Y241" s="288"/>
      <c r="Z241" s="289"/>
    </row>
    <row r="242" spans="1:26" ht="30" customHeight="1" x14ac:dyDescent="0.2">
      <c r="A242" s="284" t="s">
        <v>782</v>
      </c>
      <c r="B242" s="285"/>
      <c r="C242" s="285"/>
      <c r="D242" s="285"/>
      <c r="E242" s="285"/>
      <c r="F242" s="285"/>
      <c r="G242" s="285"/>
      <c r="H242" s="285"/>
      <c r="I242" s="285"/>
      <c r="J242" s="285"/>
      <c r="K242" s="285"/>
      <c r="L242" s="285"/>
      <c r="M242" s="285"/>
      <c r="N242" s="285"/>
      <c r="O242" s="285"/>
      <c r="P242" s="285"/>
      <c r="Q242" s="285"/>
      <c r="R242" s="285"/>
      <c r="S242" s="285"/>
      <c r="T242" s="285"/>
      <c r="U242" s="285"/>
      <c r="V242" s="285"/>
      <c r="W242" s="285"/>
      <c r="X242" s="285"/>
      <c r="Y242" s="285"/>
      <c r="Z242" s="286"/>
    </row>
    <row r="243" spans="1:26" ht="48.75" customHeight="1" x14ac:dyDescent="0.2">
      <c r="A243" s="112" t="str">
        <f>IF(COUNT(D243:H243)&gt;1,"ОШИБКА",IF(COUNT(D243:H243)=0,"ОШИБКА","OK"))</f>
        <v>OK</v>
      </c>
      <c r="B243" s="113">
        <v>216</v>
      </c>
      <c r="C243" s="53" t="s">
        <v>1126</v>
      </c>
      <c r="D243" s="65"/>
      <c r="E243" s="66">
        <v>1</v>
      </c>
      <c r="F243" s="66"/>
      <c r="G243" s="66"/>
      <c r="H243" s="66"/>
      <c r="I243" s="57">
        <v>1</v>
      </c>
      <c r="J243" s="68">
        <f>IF(A243="ОШИБКА","ОШИБКА",E243*4+F243*3+G243*2+H243*1+D243*0)</f>
        <v>4</v>
      </c>
      <c r="K243" s="69">
        <f>IF(A243="ОШИБКА","ОШИБКА",J243*I243)</f>
        <v>4</v>
      </c>
      <c r="L243" s="69">
        <f>IF(A243="ОШИБКА","ОШИБКА",IF(D243=1,0,4*I243))</f>
        <v>4</v>
      </c>
      <c r="M243" s="113" t="s">
        <v>783</v>
      </c>
      <c r="N243" s="58" t="str">
        <f>IF(OR(J243=4, J243=0),"НЕТ",IF(A243="ОШИБКА","ОШИБКА","ДА"))</f>
        <v>НЕТ</v>
      </c>
      <c r="O243" s="113" t="s">
        <v>104</v>
      </c>
      <c r="P243" s="113" t="s">
        <v>34</v>
      </c>
      <c r="Q243" s="113" t="s">
        <v>167</v>
      </c>
      <c r="R243" s="113" t="s">
        <v>170</v>
      </c>
      <c r="S243" s="113" t="s">
        <v>169</v>
      </c>
      <c r="T243" s="113"/>
      <c r="U243" s="113" t="s">
        <v>200</v>
      </c>
      <c r="V243" s="113" t="s">
        <v>282</v>
      </c>
      <c r="W243" s="113"/>
      <c r="X243" s="113"/>
      <c r="Y243" s="113"/>
      <c r="Z243" s="118"/>
    </row>
    <row r="244" spans="1:26" ht="48.75" customHeight="1" x14ac:dyDescent="0.2">
      <c r="A244" s="112" t="str">
        <f>IF(COUNT(D244:H244)&gt;1,"ОШИБКА",IF(COUNT(D244:H244)=0,"ОШИБКА","OK"))</f>
        <v>OK</v>
      </c>
      <c r="B244" s="113">
        <v>217</v>
      </c>
      <c r="C244" s="53" t="s">
        <v>1127</v>
      </c>
      <c r="D244" s="65">
        <v>1</v>
      </c>
      <c r="E244" s="66"/>
      <c r="F244" s="66"/>
      <c r="G244" s="66"/>
      <c r="H244" s="66"/>
      <c r="I244" s="57">
        <v>1</v>
      </c>
      <c r="J244" s="68">
        <f>IF(A244="ОШИБКА","ОШИБКА",E244*4+F244*3+G244*2+H244*1+D244*0)</f>
        <v>0</v>
      </c>
      <c r="K244" s="69">
        <f>IF(A244="ОШИБКА","ОШИБКА",J244*I244)</f>
        <v>0</v>
      </c>
      <c r="L244" s="69">
        <f>IF(A244="ОШИБКА","ОШИБКА",IF(D244=1,0,4*I244))</f>
        <v>0</v>
      </c>
      <c r="M244" s="113" t="s">
        <v>783</v>
      </c>
      <c r="N244" s="58" t="str">
        <f>IF(OR(J244=4, J244=0),"НЕТ",IF(A244="ОШИБКА","ОШИБКА","ДА"))</f>
        <v>НЕТ</v>
      </c>
      <c r="O244" s="113" t="s">
        <v>106</v>
      </c>
      <c r="P244" s="113" t="s">
        <v>107</v>
      </c>
      <c r="Q244" s="113" t="s">
        <v>108</v>
      </c>
      <c r="R244" s="113" t="s">
        <v>104</v>
      </c>
      <c r="S244" s="113" t="s">
        <v>283</v>
      </c>
      <c r="T244" s="113"/>
      <c r="U244" s="113" t="s">
        <v>166</v>
      </c>
      <c r="V244" s="113"/>
      <c r="W244" s="113"/>
      <c r="X244" s="113"/>
      <c r="Y244" s="113"/>
      <c r="Z244" s="118"/>
    </row>
    <row r="245" spans="1:26" ht="30" customHeight="1" x14ac:dyDescent="0.2">
      <c r="A245" s="284" t="s">
        <v>784</v>
      </c>
      <c r="B245" s="285"/>
      <c r="C245" s="285"/>
      <c r="D245" s="285"/>
      <c r="E245" s="285"/>
      <c r="F245" s="285"/>
      <c r="G245" s="285"/>
      <c r="H245" s="285"/>
      <c r="I245" s="285"/>
      <c r="J245" s="285"/>
      <c r="K245" s="285"/>
      <c r="L245" s="285"/>
      <c r="M245" s="285"/>
      <c r="N245" s="285"/>
      <c r="O245" s="285"/>
      <c r="P245" s="285"/>
      <c r="Q245" s="285"/>
      <c r="R245" s="285"/>
      <c r="S245" s="285"/>
      <c r="T245" s="285"/>
      <c r="U245" s="285"/>
      <c r="V245" s="285"/>
      <c r="W245" s="285"/>
      <c r="X245" s="285"/>
      <c r="Y245" s="285"/>
      <c r="Z245" s="286"/>
    </row>
    <row r="246" spans="1:26" ht="48.75" customHeight="1" x14ac:dyDescent="0.2">
      <c r="A246" s="112" t="str">
        <f>IF(COUNT(D246:H246)&gt;1,"ОШИБКА",IF(COUNT(D246:H246)=0,"ОШИБКА","OK"))</f>
        <v>OK</v>
      </c>
      <c r="B246" s="113">
        <v>218</v>
      </c>
      <c r="C246" s="53" t="s">
        <v>1128</v>
      </c>
      <c r="D246" s="65">
        <v>1</v>
      </c>
      <c r="E246" s="66"/>
      <c r="F246" s="66"/>
      <c r="G246" s="66"/>
      <c r="H246" s="66"/>
      <c r="I246" s="57">
        <v>1</v>
      </c>
      <c r="J246" s="68">
        <f>IF(A246="ОШИБКА","ОШИБКА",E246*4+F246*3+G246*2+H246*1+D246*0)</f>
        <v>0</v>
      </c>
      <c r="K246" s="69">
        <f>IF(A246="ОШИБКА","ОШИБКА",J246*I246)</f>
        <v>0</v>
      </c>
      <c r="L246" s="69">
        <f>IF(A246="ОШИБКА","ОШИБКА",IF(D246=1,0,4*I246))</f>
        <v>0</v>
      </c>
      <c r="M246" s="113" t="s">
        <v>832</v>
      </c>
      <c r="N246" s="58" t="str">
        <f>IF(OR(J246=4, J246=0),"НЕТ",IF(A246="ОШИБКА","ОШИБКА","ДА"))</f>
        <v>НЕТ</v>
      </c>
      <c r="O246" s="113" t="s">
        <v>117</v>
      </c>
      <c r="P246" s="113" t="s">
        <v>120</v>
      </c>
      <c r="Q246" s="113" t="s">
        <v>284</v>
      </c>
      <c r="R246" s="113"/>
      <c r="S246" s="113"/>
      <c r="T246" s="113"/>
      <c r="U246" s="113">
        <v>40</v>
      </c>
      <c r="V246" s="113" t="s">
        <v>149</v>
      </c>
      <c r="W246" s="113">
        <v>48</v>
      </c>
      <c r="X246" s="113">
        <v>52</v>
      </c>
      <c r="Y246" s="113"/>
      <c r="Z246" s="118"/>
    </row>
    <row r="247" spans="1:26" ht="48.75" customHeight="1" x14ac:dyDescent="0.2">
      <c r="A247" s="112" t="str">
        <f>IF(COUNT(D247:H247)&gt;1,"ОШИБКА",IF(COUNT(D247:H247)=0,"ОШИБКА","OK"))</f>
        <v>OK</v>
      </c>
      <c r="B247" s="113">
        <v>219</v>
      </c>
      <c r="C247" s="114" t="s">
        <v>1129</v>
      </c>
      <c r="D247" s="65">
        <v>1</v>
      </c>
      <c r="E247" s="66"/>
      <c r="F247" s="66"/>
      <c r="G247" s="66"/>
      <c r="H247" s="66"/>
      <c r="I247" s="57">
        <v>1</v>
      </c>
      <c r="J247" s="68">
        <f>IF(A247="ОШИБКА","ОШИБКА",E247*4+F247*3+G247*2+H247*1+D247*0)</f>
        <v>0</v>
      </c>
      <c r="K247" s="69">
        <f>IF(A247="ОШИБКА","ОШИБКА",J247*I247)</f>
        <v>0</v>
      </c>
      <c r="L247" s="69">
        <f>IF(A247="ОШИБКА","ОШИБКА",IF(D247=1,0,4*I247))</f>
        <v>0</v>
      </c>
      <c r="M247" s="113" t="s">
        <v>832</v>
      </c>
      <c r="N247" s="58" t="str">
        <f>IF(OR(J247=4, J247=0),"НЕТ",IF(A247="ОШИБКА","ОШИБКА","ДА"))</f>
        <v>НЕТ</v>
      </c>
      <c r="O247" s="113" t="s">
        <v>106</v>
      </c>
      <c r="P247" s="113" t="s">
        <v>283</v>
      </c>
      <c r="Q247" s="113" t="s">
        <v>107</v>
      </c>
      <c r="R247" s="113"/>
      <c r="S247" s="119"/>
      <c r="T247" s="113"/>
      <c r="U247" s="113">
        <v>40</v>
      </c>
      <c r="V247" s="113" t="s">
        <v>149</v>
      </c>
      <c r="W247" s="113">
        <v>48</v>
      </c>
      <c r="X247" s="113"/>
      <c r="Y247" s="113"/>
      <c r="Z247" s="118"/>
    </row>
    <row r="248" spans="1:26" ht="30" customHeight="1" x14ac:dyDescent="0.2">
      <c r="A248" s="284" t="s">
        <v>891</v>
      </c>
      <c r="B248" s="285"/>
      <c r="C248" s="285"/>
      <c r="D248" s="285"/>
      <c r="E248" s="285"/>
      <c r="F248" s="285"/>
      <c r="G248" s="285"/>
      <c r="H248" s="285"/>
      <c r="I248" s="285"/>
      <c r="J248" s="285"/>
      <c r="K248" s="285"/>
      <c r="L248" s="285"/>
      <c r="M248" s="285"/>
      <c r="N248" s="285"/>
      <c r="O248" s="285"/>
      <c r="P248" s="285"/>
      <c r="Q248" s="285"/>
      <c r="R248" s="285"/>
      <c r="S248" s="285"/>
      <c r="T248" s="285"/>
      <c r="U248" s="285"/>
      <c r="V248" s="285"/>
      <c r="W248" s="285"/>
      <c r="X248" s="285"/>
      <c r="Y248" s="285"/>
      <c r="Z248" s="286"/>
    </row>
    <row r="249" spans="1:26" ht="48.75" customHeight="1" x14ac:dyDescent="0.2">
      <c r="A249" s="112" t="str">
        <f>IF(COUNT(D249:H249)&gt;1,"ОШИБКА",IF(COUNT(D249:H249)=0,"ОШИБКА","OK"))</f>
        <v>OK</v>
      </c>
      <c r="B249" s="113">
        <v>220</v>
      </c>
      <c r="C249" s="53" t="s">
        <v>1130</v>
      </c>
      <c r="D249" s="65"/>
      <c r="E249" s="66">
        <v>1</v>
      </c>
      <c r="F249" s="66"/>
      <c r="G249" s="66"/>
      <c r="H249" s="66"/>
      <c r="I249" s="57">
        <v>1</v>
      </c>
      <c r="J249" s="68">
        <f>IF(A249="ОШИБКА","ОШИБКА",E249*4+F249*3+G249*2+H249*1+D249*0)</f>
        <v>4</v>
      </c>
      <c r="K249" s="69">
        <f>IF(A249="ОШИБКА","ОШИБКА",J249*I249)</f>
        <v>4</v>
      </c>
      <c r="L249" s="69">
        <f>IF(A249="ОШИБКА","ОШИБКА",IF(D249=1,0,4*I249))</f>
        <v>4</v>
      </c>
      <c r="M249" s="113" t="s">
        <v>775</v>
      </c>
      <c r="N249" s="58" t="str">
        <f>IF(OR(J249=4, J249=0),"НЕТ",IF(A249="ОШИБКА","ОШИБКА","ДА"))</f>
        <v>НЕТ</v>
      </c>
      <c r="O249" s="117" t="s">
        <v>103</v>
      </c>
      <c r="P249" s="117" t="s">
        <v>108</v>
      </c>
      <c r="Q249" s="117"/>
      <c r="R249" s="113"/>
      <c r="S249" s="113"/>
      <c r="T249" s="113"/>
      <c r="U249" s="113" t="s">
        <v>200</v>
      </c>
      <c r="V249" s="113" t="s">
        <v>138</v>
      </c>
      <c r="W249" s="113"/>
      <c r="X249" s="113"/>
      <c r="Y249" s="113"/>
      <c r="Z249" s="118"/>
    </row>
    <row r="250" spans="1:26" ht="48.75" customHeight="1" x14ac:dyDescent="0.2">
      <c r="A250" s="112" t="str">
        <f>IF(COUNT(D250:H250)&gt;1,"ОШИБКА",IF(COUNT(D250:H250)=0,"ОШИБКА","OK"))</f>
        <v>OK</v>
      </c>
      <c r="B250" s="113">
        <v>221</v>
      </c>
      <c r="C250" s="114" t="s">
        <v>1131</v>
      </c>
      <c r="D250" s="65"/>
      <c r="E250" s="66">
        <v>1</v>
      </c>
      <c r="F250" s="66"/>
      <c r="G250" s="66"/>
      <c r="H250" s="66"/>
      <c r="I250" s="116">
        <v>1</v>
      </c>
      <c r="J250" s="68">
        <f>IF(A250="ОШИБКА","ОШИБКА",E250*4+F250*3+G250*2+H250*1+D250*0)</f>
        <v>4</v>
      </c>
      <c r="K250" s="69">
        <f>IF(A250="ОШИБКА","ОШИБКА",J250*I250)</f>
        <v>4</v>
      </c>
      <c r="L250" s="69">
        <f>IF(A250="ОШИБКА","ОШИБКА",IF(D250=1,0,4*I250))</f>
        <v>4</v>
      </c>
      <c r="M250" s="113" t="s">
        <v>775</v>
      </c>
      <c r="N250" s="58" t="str">
        <f>IF(OR(J250=4, J250=0),"НЕТ",IF(A250="ОШИБКА","ОШИБКА","ДА"))</f>
        <v>НЕТ</v>
      </c>
      <c r="O250" s="117" t="s">
        <v>108</v>
      </c>
      <c r="P250" s="117" t="s">
        <v>281</v>
      </c>
      <c r="Q250" s="117" t="s">
        <v>285</v>
      </c>
      <c r="R250" s="113"/>
      <c r="S250" s="113"/>
      <c r="T250" s="113"/>
      <c r="U250" s="113" t="s">
        <v>208</v>
      </c>
      <c r="V250" s="113" t="s">
        <v>137</v>
      </c>
      <c r="W250" s="113" t="s">
        <v>138</v>
      </c>
      <c r="X250" s="113"/>
      <c r="Y250" s="113"/>
      <c r="Z250" s="118"/>
    </row>
    <row r="251" spans="1:26" ht="48.75" customHeight="1" x14ac:dyDescent="0.2">
      <c r="A251" s="112" t="str">
        <f>IF(COUNT(D251:H251)&gt;1,"ОШИБКА",IF(COUNT(D251:H251)=0,"ОШИБКА","OK"))</f>
        <v>OK</v>
      </c>
      <c r="B251" s="113">
        <v>222</v>
      </c>
      <c r="C251" s="53" t="s">
        <v>1132</v>
      </c>
      <c r="D251" s="65"/>
      <c r="E251" s="66">
        <v>1</v>
      </c>
      <c r="F251" s="66"/>
      <c r="G251" s="66"/>
      <c r="H251" s="66"/>
      <c r="I251" s="57">
        <v>1</v>
      </c>
      <c r="J251" s="68">
        <f>IF(A251="ОШИБКА","ОШИБКА",E251*4+F251*3+G251*2+H251*1+D251*0)</f>
        <v>4</v>
      </c>
      <c r="K251" s="69">
        <f>IF(A251="ОШИБКА","ОШИБКА",J251*I251)</f>
        <v>4</v>
      </c>
      <c r="L251" s="69">
        <f>IF(A251="ОШИБКА","ОШИБКА",IF(D251=1,0,4*I251))</f>
        <v>4</v>
      </c>
      <c r="M251" s="113" t="s">
        <v>775</v>
      </c>
      <c r="N251" s="58" t="str">
        <f>IF(OR(J251=4, J251=0),"НЕТ",IF(A251="ОШИБКА","ОШИБКА","ДА"))</f>
        <v>НЕТ</v>
      </c>
      <c r="O251" s="117" t="s">
        <v>32</v>
      </c>
      <c r="P251" s="117"/>
      <c r="Q251" s="117"/>
      <c r="R251" s="113"/>
      <c r="S251" s="113"/>
      <c r="T251" s="113"/>
      <c r="U251" s="113" t="s">
        <v>136</v>
      </c>
      <c r="V251" s="113" t="s">
        <v>137</v>
      </c>
      <c r="W251" s="113"/>
      <c r="X251" s="113"/>
      <c r="Y251" s="113"/>
      <c r="Z251" s="118"/>
    </row>
    <row r="252" spans="1:26" ht="48.75" customHeight="1" thickBot="1" x14ac:dyDescent="0.25">
      <c r="A252" s="122" t="str">
        <f>IF(COUNT(D252:H252)&gt;1,"ОШИБКА",IF(COUNT(D252:H252)=0,"ОШИБКА","OK"))</f>
        <v>OK</v>
      </c>
      <c r="B252" s="120">
        <v>223</v>
      </c>
      <c r="C252" s="238" t="s">
        <v>1133</v>
      </c>
      <c r="D252" s="186">
        <v>1</v>
      </c>
      <c r="E252" s="67"/>
      <c r="F252" s="67"/>
      <c r="G252" s="67"/>
      <c r="H252" s="67"/>
      <c r="I252" s="62">
        <v>1</v>
      </c>
      <c r="J252" s="70">
        <f>IF(A252="ОШИБКА","ОШИБКА",E252*4+F252*3+G252*2+H252*1+D252*0)</f>
        <v>0</v>
      </c>
      <c r="K252" s="71">
        <f>IF(A252="ОШИБКА","ОШИБКА",J252*I252)</f>
        <v>0</v>
      </c>
      <c r="L252" s="71">
        <f>IF(A252="ОШИБКА","ОШИБКА",IF(D252=1,0,4*I252))</f>
        <v>0</v>
      </c>
      <c r="M252" s="120" t="s">
        <v>775</v>
      </c>
      <c r="N252" s="217" t="str">
        <f>IF(OR(J252=4, J252=0),"НЕТ",IF(A252="ОШИБКА","ОШИБКА","ДА"))</f>
        <v>НЕТ</v>
      </c>
      <c r="O252" s="120" t="s">
        <v>106</v>
      </c>
      <c r="P252" s="120" t="s">
        <v>283</v>
      </c>
      <c r="Q252" s="120" t="s">
        <v>108</v>
      </c>
      <c r="R252" s="120"/>
      <c r="S252" s="120"/>
      <c r="T252" s="120"/>
      <c r="U252" s="120" t="s">
        <v>136</v>
      </c>
      <c r="V252" s="120" t="s">
        <v>137</v>
      </c>
      <c r="W252" s="120" t="s">
        <v>138</v>
      </c>
      <c r="X252" s="120"/>
      <c r="Y252" s="120"/>
      <c r="Z252" s="121"/>
    </row>
  </sheetData>
  <sheetProtection password="C9A1" sheet="1" objects="1" scenarios="1" formatColumns="0" formatRows="0"/>
  <mergeCells count="37">
    <mergeCell ref="A5:Z5"/>
    <mergeCell ref="A6:Z6"/>
    <mergeCell ref="U4:Z4"/>
    <mergeCell ref="A1:Z1"/>
    <mergeCell ref="A2:Z2"/>
    <mergeCell ref="O3:Z3"/>
    <mergeCell ref="A3:A4"/>
    <mergeCell ref="B3:B4"/>
    <mergeCell ref="C3:C4"/>
    <mergeCell ref="D3:H3"/>
    <mergeCell ref="O4:T4"/>
    <mergeCell ref="A94:Z94"/>
    <mergeCell ref="A93:Z93"/>
    <mergeCell ref="A33:Z33"/>
    <mergeCell ref="A55:Z55"/>
    <mergeCell ref="A62:Z62"/>
    <mergeCell ref="A129:Z129"/>
    <mergeCell ref="A148:Z148"/>
    <mergeCell ref="A101:Z101"/>
    <mergeCell ref="A102:Z102"/>
    <mergeCell ref="A108:Z108"/>
    <mergeCell ref="AA3:AA4"/>
    <mergeCell ref="M3:M4"/>
    <mergeCell ref="N3:N4"/>
    <mergeCell ref="A248:Z248"/>
    <mergeCell ref="A241:Z241"/>
    <mergeCell ref="A242:Z242"/>
    <mergeCell ref="A245:Z245"/>
    <mergeCell ref="A235:Z235"/>
    <mergeCell ref="A236:Z236"/>
    <mergeCell ref="A207:Z207"/>
    <mergeCell ref="A221:Z221"/>
    <mergeCell ref="A222:Z222"/>
    <mergeCell ref="A166:Z166"/>
    <mergeCell ref="A193:Z193"/>
    <mergeCell ref="A194:Z194"/>
    <mergeCell ref="A122:Z122"/>
  </mergeCells>
  <conditionalFormatting sqref="I250">
    <cfRule type="expression" dxfId="305" priority="1235">
      <formula>SUM($E250:$H250)&gt;1</formula>
    </cfRule>
  </conditionalFormatting>
  <conditionalFormatting sqref="A7">
    <cfRule type="containsText" dxfId="304" priority="775" operator="containsText" text="ERROR">
      <formula>NOT(ISERROR(SEARCH("ERROR",A7)))</formula>
    </cfRule>
  </conditionalFormatting>
  <conditionalFormatting sqref="A8:A32">
    <cfRule type="containsText" dxfId="303" priority="774" operator="containsText" text="ERROR">
      <formula>NOT(ISERROR(SEARCH("ERROR",A8)))</formula>
    </cfRule>
  </conditionalFormatting>
  <conditionalFormatting sqref="A34:A54">
    <cfRule type="containsText" dxfId="302" priority="773" operator="containsText" text="ERROR">
      <formula>NOT(ISERROR(SEARCH("ERROR",A34)))</formula>
    </cfRule>
  </conditionalFormatting>
  <conditionalFormatting sqref="A56:A61">
    <cfRule type="containsText" dxfId="301" priority="772" operator="containsText" text="ERROR">
      <formula>NOT(ISERROR(SEARCH("ERROR",A56)))</formula>
    </cfRule>
  </conditionalFormatting>
  <conditionalFormatting sqref="A63:A92">
    <cfRule type="containsText" dxfId="300" priority="771" operator="containsText" text="ERROR">
      <formula>NOT(ISERROR(SEARCH("ERROR",A63)))</formula>
    </cfRule>
  </conditionalFormatting>
  <conditionalFormatting sqref="A95:A100">
    <cfRule type="containsText" dxfId="299" priority="770" operator="containsText" text="ERROR">
      <formula>NOT(ISERROR(SEARCH("ERROR",A95)))</formula>
    </cfRule>
  </conditionalFormatting>
  <conditionalFormatting sqref="A103:A107">
    <cfRule type="containsText" dxfId="298" priority="769" operator="containsText" text="ERROR">
      <formula>NOT(ISERROR(SEARCH("ERROR",A103)))</formula>
    </cfRule>
  </conditionalFormatting>
  <conditionalFormatting sqref="A109:A121">
    <cfRule type="containsText" dxfId="297" priority="768" operator="containsText" text="ERROR">
      <formula>NOT(ISERROR(SEARCH("ERROR",A109)))</formula>
    </cfRule>
  </conditionalFormatting>
  <conditionalFormatting sqref="A123:A128">
    <cfRule type="containsText" dxfId="296" priority="767" operator="containsText" text="ERROR">
      <formula>NOT(ISERROR(SEARCH("ERROR",A123)))</formula>
    </cfRule>
  </conditionalFormatting>
  <conditionalFormatting sqref="A130:A147">
    <cfRule type="containsText" dxfId="295" priority="766" operator="containsText" text="ERROR">
      <formula>NOT(ISERROR(SEARCH("ERROR",A130)))</formula>
    </cfRule>
  </conditionalFormatting>
  <conditionalFormatting sqref="A149:A165">
    <cfRule type="containsText" dxfId="294" priority="765" operator="containsText" text="ERROR">
      <formula>NOT(ISERROR(SEARCH("ERROR",A149)))</formula>
    </cfRule>
  </conditionalFormatting>
  <conditionalFormatting sqref="A167:A192">
    <cfRule type="containsText" dxfId="293" priority="764" operator="containsText" text="ERROR">
      <formula>NOT(ISERROR(SEARCH("ERROR",A167)))</formula>
    </cfRule>
  </conditionalFormatting>
  <conditionalFormatting sqref="A195:A206">
    <cfRule type="containsText" dxfId="292" priority="763" operator="containsText" text="ERROR">
      <formula>NOT(ISERROR(SEARCH("ERROR",A195)))</formula>
    </cfRule>
  </conditionalFormatting>
  <conditionalFormatting sqref="A208:A220">
    <cfRule type="containsText" dxfId="291" priority="762" operator="containsText" text="ERROR">
      <formula>NOT(ISERROR(SEARCH("ERROR",A208)))</formula>
    </cfRule>
  </conditionalFormatting>
  <conditionalFormatting sqref="A223:A234">
    <cfRule type="containsText" dxfId="290" priority="761" operator="containsText" text="ERROR">
      <formula>NOT(ISERROR(SEARCH("ERROR",A223)))</formula>
    </cfRule>
  </conditionalFormatting>
  <conditionalFormatting sqref="A237:A240">
    <cfRule type="containsText" dxfId="289" priority="760" operator="containsText" text="ERROR">
      <formula>NOT(ISERROR(SEARCH("ERROR",A237)))</formula>
    </cfRule>
  </conditionalFormatting>
  <conditionalFormatting sqref="A243:A244">
    <cfRule type="containsText" dxfId="288" priority="759" operator="containsText" text="ERROR">
      <formula>NOT(ISERROR(SEARCH("ERROR",A243)))</formula>
    </cfRule>
  </conditionalFormatting>
  <conditionalFormatting sqref="A246:A247">
    <cfRule type="containsText" dxfId="287" priority="758" operator="containsText" text="ERROR">
      <formula>NOT(ISERROR(SEARCH("ERROR",A246)))</formula>
    </cfRule>
  </conditionalFormatting>
  <conditionalFormatting sqref="A249:A252">
    <cfRule type="containsText" dxfId="286" priority="757" operator="containsText" text="ERROR">
      <formula>NOT(ISERROR(SEARCH("ERROR",A249)))</formula>
    </cfRule>
  </conditionalFormatting>
  <conditionalFormatting sqref="D7:H7">
    <cfRule type="duplicateValues" dxfId="285" priority="755" stopIfTrue="1"/>
  </conditionalFormatting>
  <conditionalFormatting sqref="AA5">
    <cfRule type="containsText" dxfId="284" priority="298" operator="containsText" text="Back to the answers">
      <formula>NOT(ISERROR(SEARCH("Back to the answers",AA5)))</formula>
    </cfRule>
  </conditionalFormatting>
  <conditionalFormatting sqref="N7">
    <cfRule type="containsText" dxfId="283" priority="279" operator="containsText" text="YES">
      <formula>NOT(ISERROR(SEARCH("YES",N7)))</formula>
    </cfRule>
  </conditionalFormatting>
  <conditionalFormatting sqref="B7">
    <cfRule type="expression" dxfId="282" priority="278" stopIfTrue="1">
      <formula>SUM(D7:H7)&lt;1</formula>
    </cfRule>
  </conditionalFormatting>
  <conditionalFormatting sqref="B8:B32">
    <cfRule type="expression" dxfId="281" priority="277" stopIfTrue="1">
      <formula>SUM(D8:H8)&lt;1</formula>
    </cfRule>
  </conditionalFormatting>
  <conditionalFormatting sqref="B34:B54">
    <cfRule type="expression" dxfId="280" priority="276" stopIfTrue="1">
      <formula>SUM(D34:H34)&lt;1</formula>
    </cfRule>
  </conditionalFormatting>
  <conditionalFormatting sqref="B56:B61">
    <cfRule type="expression" dxfId="279" priority="275" stopIfTrue="1">
      <formula>SUM(D56:H56)&lt;1</formula>
    </cfRule>
  </conditionalFormatting>
  <conditionalFormatting sqref="B63:B92">
    <cfRule type="expression" dxfId="278" priority="274" stopIfTrue="1">
      <formula>SUM(D63:H63)&lt;1</formula>
    </cfRule>
  </conditionalFormatting>
  <conditionalFormatting sqref="B95:B100">
    <cfRule type="expression" dxfId="277" priority="273" stopIfTrue="1">
      <formula>SUM(D95:H95)&lt;1</formula>
    </cfRule>
  </conditionalFormatting>
  <conditionalFormatting sqref="B103:B107">
    <cfRule type="expression" dxfId="276" priority="272" stopIfTrue="1">
      <formula>SUM(D103:H103)&lt;1</formula>
    </cfRule>
  </conditionalFormatting>
  <conditionalFormatting sqref="B109:B121">
    <cfRule type="expression" dxfId="275" priority="271" stopIfTrue="1">
      <formula>SUM(D109:H109)&lt;1</formula>
    </cfRule>
  </conditionalFormatting>
  <conditionalFormatting sqref="B123:B128">
    <cfRule type="expression" dxfId="274" priority="270" stopIfTrue="1">
      <formula>SUM(D123:H123)&lt;1</formula>
    </cfRule>
  </conditionalFormatting>
  <conditionalFormatting sqref="B130:B147">
    <cfRule type="expression" dxfId="273" priority="269" stopIfTrue="1">
      <formula>SUM(D130:H130)&lt;1</formula>
    </cfRule>
  </conditionalFormatting>
  <conditionalFormatting sqref="B149:B165">
    <cfRule type="expression" dxfId="272" priority="268" stopIfTrue="1">
      <formula>SUM(D149:H149)&lt;1</formula>
    </cfRule>
  </conditionalFormatting>
  <conditionalFormatting sqref="B167:B192">
    <cfRule type="expression" dxfId="271" priority="267" stopIfTrue="1">
      <formula>SUM(D167:H167)&lt;1</formula>
    </cfRule>
  </conditionalFormatting>
  <conditionalFormatting sqref="B195:B206">
    <cfRule type="expression" dxfId="270" priority="266" stopIfTrue="1">
      <formula>SUM(D195:H195)&lt;1</formula>
    </cfRule>
  </conditionalFormatting>
  <conditionalFormatting sqref="B208:B220">
    <cfRule type="expression" dxfId="269" priority="265" stopIfTrue="1">
      <formula>SUM(D208:H208)&lt;1</formula>
    </cfRule>
  </conditionalFormatting>
  <conditionalFormatting sqref="B223:B234">
    <cfRule type="expression" dxfId="268" priority="264" stopIfTrue="1">
      <formula>SUM(D223:H223)&lt;1</formula>
    </cfRule>
  </conditionalFormatting>
  <conditionalFormatting sqref="B237:B240">
    <cfRule type="expression" dxfId="267" priority="263" stopIfTrue="1">
      <formula>SUM(D237:H237)&lt;1</formula>
    </cfRule>
  </conditionalFormatting>
  <conditionalFormatting sqref="B243:B244">
    <cfRule type="expression" dxfId="266" priority="262" stopIfTrue="1">
      <formula>SUM(D243:H243)&lt;1</formula>
    </cfRule>
  </conditionalFormatting>
  <conditionalFormatting sqref="B246:B247">
    <cfRule type="expression" dxfId="265" priority="261" stopIfTrue="1">
      <formula>SUM(D246:H246)&lt;1</formula>
    </cfRule>
  </conditionalFormatting>
  <conditionalFormatting sqref="B249:B252">
    <cfRule type="expression" dxfId="264" priority="260" stopIfTrue="1">
      <formula>SUM(D249:H249)&lt;1</formula>
    </cfRule>
  </conditionalFormatting>
  <conditionalFormatting sqref="D8:H8">
    <cfRule type="duplicateValues" dxfId="263" priority="259" stopIfTrue="1"/>
  </conditionalFormatting>
  <conditionalFormatting sqref="N8:N32">
    <cfRule type="containsText" dxfId="262" priority="258" operator="containsText" text="YES">
      <formula>NOT(ISERROR(SEARCH("YES",N8)))</formula>
    </cfRule>
  </conditionalFormatting>
  <conditionalFormatting sqref="N34:N54">
    <cfRule type="containsText" dxfId="261" priority="257" operator="containsText" text="YES">
      <formula>NOT(ISERROR(SEARCH("YES",N34)))</formula>
    </cfRule>
    <cfRule type="containsText" dxfId="260" priority="17" operator="containsText" text="ДА">
      <formula>NOT(ISERROR(SEARCH("ДА",N34)))</formula>
    </cfRule>
  </conditionalFormatting>
  <conditionalFormatting sqref="N56:N61">
    <cfRule type="containsText" dxfId="259" priority="256" operator="containsText" text="YES">
      <formula>NOT(ISERROR(SEARCH("YES",N56)))</formula>
    </cfRule>
    <cfRule type="containsText" dxfId="258" priority="16" operator="containsText" text="ДА">
      <formula>NOT(ISERROR(SEARCH("ДА",N56)))</formula>
    </cfRule>
  </conditionalFormatting>
  <conditionalFormatting sqref="N63:N92">
    <cfRule type="containsText" dxfId="257" priority="255" operator="containsText" text="YES">
      <formula>NOT(ISERROR(SEARCH("YES",N63)))</formula>
    </cfRule>
    <cfRule type="containsText" dxfId="256" priority="15" operator="containsText" text="ДА">
      <formula>NOT(ISERROR(SEARCH("ДА",N63)))</formula>
    </cfRule>
  </conditionalFormatting>
  <conditionalFormatting sqref="N95:N100">
    <cfRule type="containsText" dxfId="255" priority="254" operator="containsText" text="YES">
      <formula>NOT(ISERROR(SEARCH("YES",N95)))</formula>
    </cfRule>
    <cfRule type="containsText" dxfId="254" priority="14" operator="containsText" text="ДА">
      <formula>NOT(ISERROR(SEARCH("ДА",N95)))</formula>
    </cfRule>
  </conditionalFormatting>
  <conditionalFormatting sqref="N103:N107">
    <cfRule type="containsText" dxfId="253" priority="253" operator="containsText" text="YES">
      <formula>NOT(ISERROR(SEARCH("YES",N103)))</formula>
    </cfRule>
    <cfRule type="containsText" dxfId="252" priority="13" operator="containsText" text="ДА">
      <formula>NOT(ISERROR(SEARCH("ДА",N103)))</formula>
    </cfRule>
  </conditionalFormatting>
  <conditionalFormatting sqref="N109:N121">
    <cfRule type="containsText" dxfId="251" priority="252" operator="containsText" text="YES">
      <formula>NOT(ISERROR(SEARCH("YES",N109)))</formula>
    </cfRule>
    <cfRule type="containsText" dxfId="250" priority="12" operator="containsText" text="ДА">
      <formula>NOT(ISERROR(SEARCH("ДА",N109)))</formula>
    </cfRule>
  </conditionalFormatting>
  <conditionalFormatting sqref="N123:N128">
    <cfRule type="containsText" dxfId="249" priority="251" operator="containsText" text="YES">
      <formula>NOT(ISERROR(SEARCH("YES",N123)))</formula>
    </cfRule>
    <cfRule type="containsText" dxfId="248" priority="11" operator="containsText" text="ДА">
      <formula>NOT(ISERROR(SEARCH("ДА",N123)))</formula>
    </cfRule>
  </conditionalFormatting>
  <conditionalFormatting sqref="N130:N147">
    <cfRule type="containsText" dxfId="247" priority="250" operator="containsText" text="YES">
      <formula>NOT(ISERROR(SEARCH("YES",N130)))</formula>
    </cfRule>
    <cfRule type="containsText" dxfId="246" priority="10" operator="containsText" text="ДА">
      <formula>NOT(ISERROR(SEARCH("ДА",N130)))</formula>
    </cfRule>
  </conditionalFormatting>
  <conditionalFormatting sqref="N149:N165">
    <cfRule type="containsText" dxfId="245" priority="249" operator="containsText" text="YES">
      <formula>NOT(ISERROR(SEARCH("YES",N149)))</formula>
    </cfRule>
    <cfRule type="containsText" dxfId="244" priority="9" operator="containsText" text="ДА">
      <formula>NOT(ISERROR(SEARCH("ДА",N149)))</formula>
    </cfRule>
  </conditionalFormatting>
  <conditionalFormatting sqref="N167:N192">
    <cfRule type="containsText" dxfId="243" priority="248" operator="containsText" text="YES">
      <formula>NOT(ISERROR(SEARCH("YES",N167)))</formula>
    </cfRule>
    <cfRule type="containsText" dxfId="242" priority="8" operator="containsText" text="ДА">
      <formula>NOT(ISERROR(SEARCH("ДА",N167)))</formula>
    </cfRule>
  </conditionalFormatting>
  <conditionalFormatting sqref="N195:N206">
    <cfRule type="containsText" dxfId="241" priority="247" operator="containsText" text="YES">
      <formula>NOT(ISERROR(SEARCH("YES",N195)))</formula>
    </cfRule>
    <cfRule type="containsText" dxfId="240" priority="7" operator="containsText" text="ДА">
      <formula>NOT(ISERROR(SEARCH("ДА",N195)))</formula>
    </cfRule>
  </conditionalFormatting>
  <conditionalFormatting sqref="N208:N220">
    <cfRule type="containsText" dxfId="239" priority="245" operator="containsText" text="YES">
      <formula>NOT(ISERROR(SEARCH("YES",N208)))</formula>
    </cfRule>
    <cfRule type="containsText" dxfId="238" priority="6" operator="containsText" text="ДА">
      <formula>NOT(ISERROR(SEARCH("ДА",N208)))</formula>
    </cfRule>
  </conditionalFormatting>
  <conditionalFormatting sqref="N223:N234">
    <cfRule type="containsText" dxfId="237" priority="244" operator="containsText" text="YES">
      <formula>NOT(ISERROR(SEARCH("YES",N223)))</formula>
    </cfRule>
    <cfRule type="containsText" dxfId="236" priority="5" operator="containsText" text="ДА">
      <formula>NOT(ISERROR(SEARCH("ДА",N223)))</formula>
    </cfRule>
  </conditionalFormatting>
  <conditionalFormatting sqref="N237:N240">
    <cfRule type="containsText" dxfId="235" priority="243" operator="containsText" text="YES">
      <formula>NOT(ISERROR(SEARCH("YES",N237)))</formula>
    </cfRule>
    <cfRule type="containsText" dxfId="234" priority="4" operator="containsText" text="ДА">
      <formula>NOT(ISERROR(SEARCH("ДА",N237)))</formula>
    </cfRule>
  </conditionalFormatting>
  <conditionalFormatting sqref="N243:N244">
    <cfRule type="containsText" dxfId="233" priority="242" operator="containsText" text="YES">
      <formula>NOT(ISERROR(SEARCH("YES",N243)))</formula>
    </cfRule>
    <cfRule type="containsText" dxfId="232" priority="3" operator="containsText" text="ДА">
      <formula>NOT(ISERROR(SEARCH("ДА",N243)))</formula>
    </cfRule>
  </conditionalFormatting>
  <conditionalFormatting sqref="N246:N247">
    <cfRule type="containsText" dxfId="231" priority="241" operator="containsText" text="YES">
      <formula>NOT(ISERROR(SEARCH("YES",N246)))</formula>
    </cfRule>
    <cfRule type="containsText" dxfId="230" priority="2" operator="containsText" text="ДА">
      <formula>NOT(ISERROR(SEARCH("ДА",N246)))</formula>
    </cfRule>
  </conditionalFormatting>
  <conditionalFormatting sqref="N249:N252">
    <cfRule type="containsText" dxfId="229" priority="240" operator="containsText" text="YES">
      <formula>NOT(ISERROR(SEARCH("YES",N249)))</formula>
    </cfRule>
    <cfRule type="containsText" dxfId="228" priority="1" operator="containsText" text="ДА">
      <formula>NOT(ISERROR(SEARCH("ДА",N249)))</formula>
    </cfRule>
  </conditionalFormatting>
  <conditionalFormatting sqref="D9:H9">
    <cfRule type="duplicateValues" dxfId="227" priority="239" stopIfTrue="1"/>
  </conditionalFormatting>
  <conditionalFormatting sqref="D10:H10">
    <cfRule type="duplicateValues" dxfId="226" priority="238" stopIfTrue="1"/>
  </conditionalFormatting>
  <conditionalFormatting sqref="D11:H11">
    <cfRule type="duplicateValues" dxfId="225" priority="237" stopIfTrue="1"/>
  </conditionalFormatting>
  <conditionalFormatting sqref="D12:H12">
    <cfRule type="duplicateValues" dxfId="224" priority="236" stopIfTrue="1"/>
  </conditionalFormatting>
  <conditionalFormatting sqref="D13:H13">
    <cfRule type="duplicateValues" dxfId="223" priority="235" stopIfTrue="1"/>
  </conditionalFormatting>
  <conditionalFormatting sqref="D14:H14">
    <cfRule type="duplicateValues" dxfId="222" priority="234" stopIfTrue="1"/>
  </conditionalFormatting>
  <conditionalFormatting sqref="D15:H15">
    <cfRule type="duplicateValues" dxfId="221" priority="233" stopIfTrue="1"/>
  </conditionalFormatting>
  <conditionalFormatting sqref="D16:H16">
    <cfRule type="duplicateValues" dxfId="220" priority="232" stopIfTrue="1"/>
  </conditionalFormatting>
  <conditionalFormatting sqref="D17:H17">
    <cfRule type="duplicateValues" dxfId="219" priority="231" stopIfTrue="1"/>
  </conditionalFormatting>
  <conditionalFormatting sqref="D18:H18">
    <cfRule type="duplicateValues" dxfId="218" priority="230" stopIfTrue="1"/>
  </conditionalFormatting>
  <conditionalFormatting sqref="D19:H19">
    <cfRule type="duplicateValues" dxfId="217" priority="229" stopIfTrue="1"/>
  </conditionalFormatting>
  <conditionalFormatting sqref="D20:H20">
    <cfRule type="duplicateValues" dxfId="216" priority="228" stopIfTrue="1"/>
  </conditionalFormatting>
  <conditionalFormatting sqref="D21:H21">
    <cfRule type="duplicateValues" dxfId="215" priority="227" stopIfTrue="1"/>
  </conditionalFormatting>
  <conditionalFormatting sqref="D22:H22">
    <cfRule type="duplicateValues" dxfId="214" priority="226" stopIfTrue="1"/>
  </conditionalFormatting>
  <conditionalFormatting sqref="D23:H23">
    <cfRule type="duplicateValues" dxfId="213" priority="225" stopIfTrue="1"/>
  </conditionalFormatting>
  <conditionalFormatting sqref="D24:H24">
    <cfRule type="duplicateValues" dxfId="212" priority="224" stopIfTrue="1"/>
  </conditionalFormatting>
  <conditionalFormatting sqref="D25:H25">
    <cfRule type="duplicateValues" dxfId="211" priority="223" stopIfTrue="1"/>
  </conditionalFormatting>
  <conditionalFormatting sqref="D26:H26">
    <cfRule type="duplicateValues" dxfId="210" priority="222" stopIfTrue="1"/>
  </conditionalFormatting>
  <conditionalFormatting sqref="D27:H27">
    <cfRule type="duplicateValues" dxfId="209" priority="221" stopIfTrue="1"/>
  </conditionalFormatting>
  <conditionalFormatting sqref="D28:H28">
    <cfRule type="duplicateValues" dxfId="208" priority="220" stopIfTrue="1"/>
  </conditionalFormatting>
  <conditionalFormatting sqref="D29:H29">
    <cfRule type="duplicateValues" dxfId="207" priority="219" stopIfTrue="1"/>
  </conditionalFormatting>
  <conditionalFormatting sqref="D30:H30">
    <cfRule type="duplicateValues" dxfId="206" priority="218" stopIfTrue="1"/>
  </conditionalFormatting>
  <conditionalFormatting sqref="D31:H31">
    <cfRule type="duplicateValues" dxfId="205" priority="217" stopIfTrue="1"/>
  </conditionalFormatting>
  <conditionalFormatting sqref="D32:H32">
    <cfRule type="duplicateValues" dxfId="204" priority="216" stopIfTrue="1"/>
  </conditionalFormatting>
  <conditionalFormatting sqref="D34:H34">
    <cfRule type="duplicateValues" dxfId="203" priority="215" stopIfTrue="1"/>
  </conditionalFormatting>
  <conditionalFormatting sqref="D35:H35">
    <cfRule type="duplicateValues" dxfId="202" priority="214" stopIfTrue="1"/>
  </conditionalFormatting>
  <conditionalFormatting sqref="D36:H36">
    <cfRule type="duplicateValues" dxfId="201" priority="213" stopIfTrue="1"/>
  </conditionalFormatting>
  <conditionalFormatting sqref="D37:H37">
    <cfRule type="duplicateValues" dxfId="200" priority="212" stopIfTrue="1"/>
  </conditionalFormatting>
  <conditionalFormatting sqref="D38:H38">
    <cfRule type="duplicateValues" dxfId="199" priority="211" stopIfTrue="1"/>
  </conditionalFormatting>
  <conditionalFormatting sqref="D39:H39">
    <cfRule type="duplicateValues" dxfId="198" priority="210" stopIfTrue="1"/>
  </conditionalFormatting>
  <conditionalFormatting sqref="D40:H40">
    <cfRule type="duplicateValues" dxfId="197" priority="209" stopIfTrue="1"/>
  </conditionalFormatting>
  <conditionalFormatting sqref="D41:H41">
    <cfRule type="duplicateValues" dxfId="196" priority="208" stopIfTrue="1"/>
  </conditionalFormatting>
  <conditionalFormatting sqref="D42:H42">
    <cfRule type="duplicateValues" dxfId="195" priority="207" stopIfTrue="1"/>
  </conditionalFormatting>
  <conditionalFormatting sqref="D43:H43">
    <cfRule type="duplicateValues" dxfId="194" priority="206" stopIfTrue="1"/>
  </conditionalFormatting>
  <conditionalFormatting sqref="D44:H44">
    <cfRule type="duplicateValues" dxfId="193" priority="205" stopIfTrue="1"/>
  </conditionalFormatting>
  <conditionalFormatting sqref="D45:H45">
    <cfRule type="duplicateValues" dxfId="192" priority="204" stopIfTrue="1"/>
  </conditionalFormatting>
  <conditionalFormatting sqref="D46:H46">
    <cfRule type="duplicateValues" dxfId="191" priority="203" stopIfTrue="1"/>
  </conditionalFormatting>
  <conditionalFormatting sqref="D47:H47">
    <cfRule type="duplicateValues" dxfId="190" priority="202" stopIfTrue="1"/>
  </conditionalFormatting>
  <conditionalFormatting sqref="D48:H48">
    <cfRule type="duplicateValues" dxfId="189" priority="201" stopIfTrue="1"/>
  </conditionalFormatting>
  <conditionalFormatting sqref="D49:H49">
    <cfRule type="duplicateValues" dxfId="188" priority="200" stopIfTrue="1"/>
  </conditionalFormatting>
  <conditionalFormatting sqref="D50:H50">
    <cfRule type="duplicateValues" dxfId="187" priority="199" stopIfTrue="1"/>
  </conditionalFormatting>
  <conditionalFormatting sqref="D51:H51">
    <cfRule type="duplicateValues" dxfId="186" priority="198" stopIfTrue="1"/>
  </conditionalFormatting>
  <conditionalFormatting sqref="D52:H52">
    <cfRule type="duplicateValues" dxfId="185" priority="197" stopIfTrue="1"/>
  </conditionalFormatting>
  <conditionalFormatting sqref="D53:H53">
    <cfRule type="duplicateValues" dxfId="184" priority="196" stopIfTrue="1"/>
  </conditionalFormatting>
  <conditionalFormatting sqref="D54:H54">
    <cfRule type="duplicateValues" dxfId="183" priority="195" stopIfTrue="1"/>
  </conditionalFormatting>
  <conditionalFormatting sqref="D56:H56">
    <cfRule type="duplicateValues" dxfId="182" priority="194" stopIfTrue="1"/>
  </conditionalFormatting>
  <conditionalFormatting sqref="D57:H57">
    <cfRule type="duplicateValues" dxfId="181" priority="193" stopIfTrue="1"/>
  </conditionalFormatting>
  <conditionalFormatting sqref="D58:H58">
    <cfRule type="duplicateValues" dxfId="180" priority="192" stopIfTrue="1"/>
  </conditionalFormatting>
  <conditionalFormatting sqref="D59:H59">
    <cfRule type="duplicateValues" dxfId="179" priority="191" stopIfTrue="1"/>
  </conditionalFormatting>
  <conditionalFormatting sqref="D60:H60">
    <cfRule type="duplicateValues" dxfId="178" priority="190" stopIfTrue="1"/>
  </conditionalFormatting>
  <conditionalFormatting sqref="D61:H61">
    <cfRule type="duplicateValues" dxfId="177" priority="189" stopIfTrue="1"/>
  </conditionalFormatting>
  <conditionalFormatting sqref="D63:H63">
    <cfRule type="duplicateValues" dxfId="176" priority="188" stopIfTrue="1"/>
  </conditionalFormatting>
  <conditionalFormatting sqref="D64:H64">
    <cfRule type="duplicateValues" dxfId="175" priority="187" stopIfTrue="1"/>
  </conditionalFormatting>
  <conditionalFormatting sqref="D65:H65">
    <cfRule type="duplicateValues" dxfId="174" priority="186" stopIfTrue="1"/>
  </conditionalFormatting>
  <conditionalFormatting sqref="D66:H66">
    <cfRule type="duplicateValues" dxfId="173" priority="185" stopIfTrue="1"/>
  </conditionalFormatting>
  <conditionalFormatting sqref="D67:H67">
    <cfRule type="duplicateValues" dxfId="172" priority="184" stopIfTrue="1"/>
  </conditionalFormatting>
  <conditionalFormatting sqref="D68:H68">
    <cfRule type="duplicateValues" dxfId="171" priority="183" stopIfTrue="1"/>
  </conditionalFormatting>
  <conditionalFormatting sqref="D69:H69">
    <cfRule type="duplicateValues" dxfId="170" priority="182" stopIfTrue="1"/>
  </conditionalFormatting>
  <conditionalFormatting sqref="D70:H70">
    <cfRule type="duplicateValues" dxfId="169" priority="181" stopIfTrue="1"/>
  </conditionalFormatting>
  <conditionalFormatting sqref="D71:H71">
    <cfRule type="duplicateValues" dxfId="168" priority="180" stopIfTrue="1"/>
  </conditionalFormatting>
  <conditionalFormatting sqref="D72:H72">
    <cfRule type="duplicateValues" dxfId="167" priority="179" stopIfTrue="1"/>
  </conditionalFormatting>
  <conditionalFormatting sqref="D73:H73">
    <cfRule type="duplicateValues" dxfId="166" priority="178" stopIfTrue="1"/>
  </conditionalFormatting>
  <conditionalFormatting sqref="D74:H74">
    <cfRule type="duplicateValues" dxfId="165" priority="177" stopIfTrue="1"/>
  </conditionalFormatting>
  <conditionalFormatting sqref="D75:H75">
    <cfRule type="duplicateValues" dxfId="164" priority="176" stopIfTrue="1"/>
  </conditionalFormatting>
  <conditionalFormatting sqref="D76:H76">
    <cfRule type="duplicateValues" dxfId="163" priority="175" stopIfTrue="1"/>
  </conditionalFormatting>
  <conditionalFormatting sqref="D77:H77">
    <cfRule type="duplicateValues" dxfId="162" priority="174" stopIfTrue="1"/>
  </conditionalFormatting>
  <conditionalFormatting sqref="D78:H78">
    <cfRule type="duplicateValues" dxfId="161" priority="173" stopIfTrue="1"/>
  </conditionalFormatting>
  <conditionalFormatting sqref="D79:H79">
    <cfRule type="duplicateValues" dxfId="160" priority="172" stopIfTrue="1"/>
  </conditionalFormatting>
  <conditionalFormatting sqref="D80:H80">
    <cfRule type="duplicateValues" dxfId="159" priority="171" stopIfTrue="1"/>
  </conditionalFormatting>
  <conditionalFormatting sqref="D81:H81">
    <cfRule type="duplicateValues" dxfId="158" priority="170" stopIfTrue="1"/>
  </conditionalFormatting>
  <conditionalFormatting sqref="D82:H82">
    <cfRule type="duplicateValues" dxfId="157" priority="169" stopIfTrue="1"/>
  </conditionalFormatting>
  <conditionalFormatting sqref="D83:H83">
    <cfRule type="duplicateValues" dxfId="156" priority="168" stopIfTrue="1"/>
  </conditionalFormatting>
  <conditionalFormatting sqref="D84:H84">
    <cfRule type="duplicateValues" dxfId="155" priority="167" stopIfTrue="1"/>
  </conditionalFormatting>
  <conditionalFormatting sqref="D85:H85">
    <cfRule type="duplicateValues" dxfId="154" priority="166" stopIfTrue="1"/>
  </conditionalFormatting>
  <conditionalFormatting sqref="D86:H86">
    <cfRule type="duplicateValues" dxfId="153" priority="165" stopIfTrue="1"/>
  </conditionalFormatting>
  <conditionalFormatting sqref="D87:H87">
    <cfRule type="duplicateValues" dxfId="152" priority="164" stopIfTrue="1"/>
  </conditionalFormatting>
  <conditionalFormatting sqref="D88:H88">
    <cfRule type="duplicateValues" dxfId="151" priority="163" stopIfTrue="1"/>
  </conditionalFormatting>
  <conditionalFormatting sqref="D89:H89">
    <cfRule type="duplicateValues" dxfId="150" priority="162" stopIfTrue="1"/>
  </conditionalFormatting>
  <conditionalFormatting sqref="D90:H90">
    <cfRule type="duplicateValues" dxfId="149" priority="161" stopIfTrue="1"/>
  </conditionalFormatting>
  <conditionalFormatting sqref="D91:H91">
    <cfRule type="duplicateValues" dxfId="148" priority="160" stopIfTrue="1"/>
  </conditionalFormatting>
  <conditionalFormatting sqref="D92:H92">
    <cfRule type="duplicateValues" dxfId="147" priority="159" stopIfTrue="1"/>
  </conditionalFormatting>
  <conditionalFormatting sqref="D95:H95">
    <cfRule type="duplicateValues" dxfId="146" priority="158" stopIfTrue="1"/>
  </conditionalFormatting>
  <conditionalFormatting sqref="D96:H96">
    <cfRule type="duplicateValues" dxfId="145" priority="157" stopIfTrue="1"/>
  </conditionalFormatting>
  <conditionalFormatting sqref="D97:H97">
    <cfRule type="duplicateValues" dxfId="144" priority="156" stopIfTrue="1"/>
  </conditionalFormatting>
  <conditionalFormatting sqref="D98:H98">
    <cfRule type="duplicateValues" dxfId="143" priority="155" stopIfTrue="1"/>
  </conditionalFormatting>
  <conditionalFormatting sqref="D99:H99">
    <cfRule type="duplicateValues" dxfId="142" priority="154" stopIfTrue="1"/>
  </conditionalFormatting>
  <conditionalFormatting sqref="D100:H100">
    <cfRule type="duplicateValues" dxfId="141" priority="153" stopIfTrue="1"/>
  </conditionalFormatting>
  <conditionalFormatting sqref="D103:H103">
    <cfRule type="duplicateValues" dxfId="140" priority="152" stopIfTrue="1"/>
  </conditionalFormatting>
  <conditionalFormatting sqref="D104:H104">
    <cfRule type="duplicateValues" dxfId="139" priority="151" stopIfTrue="1"/>
  </conditionalFormatting>
  <conditionalFormatting sqref="D105:H105">
    <cfRule type="duplicateValues" dxfId="138" priority="150" stopIfTrue="1"/>
  </conditionalFormatting>
  <conditionalFormatting sqref="D106:H106">
    <cfRule type="duplicateValues" dxfId="137" priority="149" stopIfTrue="1"/>
  </conditionalFormatting>
  <conditionalFormatting sqref="D107:H107">
    <cfRule type="duplicateValues" dxfId="136" priority="148" stopIfTrue="1"/>
  </conditionalFormatting>
  <conditionalFormatting sqref="D109:H109">
    <cfRule type="duplicateValues" dxfId="135" priority="147" stopIfTrue="1"/>
  </conditionalFormatting>
  <conditionalFormatting sqref="D110:H110">
    <cfRule type="duplicateValues" dxfId="134" priority="146" stopIfTrue="1"/>
  </conditionalFormatting>
  <conditionalFormatting sqref="D111:H111">
    <cfRule type="duplicateValues" dxfId="133" priority="145" stopIfTrue="1"/>
  </conditionalFormatting>
  <conditionalFormatting sqref="D112:H112">
    <cfRule type="duplicateValues" dxfId="132" priority="144" stopIfTrue="1"/>
  </conditionalFormatting>
  <conditionalFormatting sqref="D113:H113">
    <cfRule type="duplicateValues" dxfId="131" priority="143" stopIfTrue="1"/>
  </conditionalFormatting>
  <conditionalFormatting sqref="D114:H114">
    <cfRule type="duplicateValues" dxfId="130" priority="142" stopIfTrue="1"/>
  </conditionalFormatting>
  <conditionalFormatting sqref="D115:H115">
    <cfRule type="duplicateValues" dxfId="129" priority="141" stopIfTrue="1"/>
  </conditionalFormatting>
  <conditionalFormatting sqref="D116:H116">
    <cfRule type="duplicateValues" dxfId="128" priority="140" stopIfTrue="1"/>
  </conditionalFormatting>
  <conditionalFormatting sqref="D117:H117">
    <cfRule type="duplicateValues" dxfId="127" priority="139" stopIfTrue="1"/>
  </conditionalFormatting>
  <conditionalFormatting sqref="D118:H118">
    <cfRule type="duplicateValues" dxfId="126" priority="138" stopIfTrue="1"/>
  </conditionalFormatting>
  <conditionalFormatting sqref="D119:H119">
    <cfRule type="duplicateValues" dxfId="125" priority="137" stopIfTrue="1"/>
  </conditionalFormatting>
  <conditionalFormatting sqref="D120:H120">
    <cfRule type="duplicateValues" dxfId="124" priority="136" stopIfTrue="1"/>
  </conditionalFormatting>
  <conditionalFormatting sqref="D121:H121">
    <cfRule type="duplicateValues" dxfId="123" priority="135" stopIfTrue="1"/>
  </conditionalFormatting>
  <conditionalFormatting sqref="D123:H123">
    <cfRule type="duplicateValues" dxfId="122" priority="134" stopIfTrue="1"/>
  </conditionalFormatting>
  <conditionalFormatting sqref="D124:H124">
    <cfRule type="duplicateValues" dxfId="121" priority="133" stopIfTrue="1"/>
  </conditionalFormatting>
  <conditionalFormatting sqref="D125:H125">
    <cfRule type="duplicateValues" dxfId="120" priority="132" stopIfTrue="1"/>
  </conditionalFormatting>
  <conditionalFormatting sqref="D126:H126">
    <cfRule type="duplicateValues" dxfId="119" priority="131" stopIfTrue="1"/>
  </conditionalFormatting>
  <conditionalFormatting sqref="D127:H127">
    <cfRule type="duplicateValues" dxfId="118" priority="130" stopIfTrue="1"/>
  </conditionalFormatting>
  <conditionalFormatting sqref="D128:H128">
    <cfRule type="duplicateValues" dxfId="117" priority="129" stopIfTrue="1"/>
  </conditionalFormatting>
  <conditionalFormatting sqref="D130:H130">
    <cfRule type="duplicateValues" dxfId="116" priority="128" stopIfTrue="1"/>
  </conditionalFormatting>
  <conditionalFormatting sqref="D131:H131">
    <cfRule type="duplicateValues" dxfId="115" priority="127" stopIfTrue="1"/>
  </conditionalFormatting>
  <conditionalFormatting sqref="D132:H132">
    <cfRule type="duplicateValues" dxfId="114" priority="126" stopIfTrue="1"/>
  </conditionalFormatting>
  <conditionalFormatting sqref="D133:H133">
    <cfRule type="duplicateValues" dxfId="113" priority="125" stopIfTrue="1"/>
  </conditionalFormatting>
  <conditionalFormatting sqref="D134:H134">
    <cfRule type="duplicateValues" dxfId="112" priority="124" stopIfTrue="1"/>
  </conditionalFormatting>
  <conditionalFormatting sqref="D135:H135">
    <cfRule type="duplicateValues" dxfId="111" priority="123" stopIfTrue="1"/>
  </conditionalFormatting>
  <conditionalFormatting sqref="D136:H136">
    <cfRule type="duplicateValues" dxfId="110" priority="122" stopIfTrue="1"/>
  </conditionalFormatting>
  <conditionalFormatting sqref="D137:H137">
    <cfRule type="duplicateValues" dxfId="109" priority="121" stopIfTrue="1"/>
  </conditionalFormatting>
  <conditionalFormatting sqref="D138:H138">
    <cfRule type="duplicateValues" dxfId="108" priority="120" stopIfTrue="1"/>
  </conditionalFormatting>
  <conditionalFormatting sqref="D139:H139">
    <cfRule type="duplicateValues" dxfId="107" priority="119" stopIfTrue="1"/>
  </conditionalFormatting>
  <conditionalFormatting sqref="D140:H140">
    <cfRule type="duplicateValues" dxfId="106" priority="118" stopIfTrue="1"/>
  </conditionalFormatting>
  <conditionalFormatting sqref="D141:H141">
    <cfRule type="duplicateValues" dxfId="105" priority="117" stopIfTrue="1"/>
  </conditionalFormatting>
  <conditionalFormatting sqref="D142:H142">
    <cfRule type="duplicateValues" dxfId="104" priority="116" stopIfTrue="1"/>
  </conditionalFormatting>
  <conditionalFormatting sqref="D143:H143">
    <cfRule type="duplicateValues" dxfId="103" priority="115" stopIfTrue="1"/>
  </conditionalFormatting>
  <conditionalFormatting sqref="D144:H144">
    <cfRule type="duplicateValues" dxfId="102" priority="114" stopIfTrue="1"/>
  </conditionalFormatting>
  <conditionalFormatting sqref="D145:H145">
    <cfRule type="duplicateValues" dxfId="101" priority="113" stopIfTrue="1"/>
  </conditionalFormatting>
  <conditionalFormatting sqref="D146:H146">
    <cfRule type="duplicateValues" dxfId="100" priority="112" stopIfTrue="1"/>
  </conditionalFormatting>
  <conditionalFormatting sqref="D147:H147">
    <cfRule type="duplicateValues" dxfId="99" priority="111" stopIfTrue="1"/>
  </conditionalFormatting>
  <conditionalFormatting sqref="D149:H149">
    <cfRule type="duplicateValues" dxfId="98" priority="110" stopIfTrue="1"/>
  </conditionalFormatting>
  <conditionalFormatting sqref="D150:H150">
    <cfRule type="duplicateValues" dxfId="97" priority="109" stopIfTrue="1"/>
  </conditionalFormatting>
  <conditionalFormatting sqref="D151:H151">
    <cfRule type="duplicateValues" dxfId="96" priority="108" stopIfTrue="1"/>
  </conditionalFormatting>
  <conditionalFormatting sqref="D152:H152">
    <cfRule type="duplicateValues" dxfId="95" priority="107" stopIfTrue="1"/>
  </conditionalFormatting>
  <conditionalFormatting sqref="D153:H153">
    <cfRule type="duplicateValues" dxfId="94" priority="106" stopIfTrue="1"/>
  </conditionalFormatting>
  <conditionalFormatting sqref="D154:H154">
    <cfRule type="duplicateValues" dxfId="93" priority="105" stopIfTrue="1"/>
  </conditionalFormatting>
  <conditionalFormatting sqref="D155:H155">
    <cfRule type="duplicateValues" dxfId="92" priority="104" stopIfTrue="1"/>
  </conditionalFormatting>
  <conditionalFormatting sqref="D156:H156">
    <cfRule type="duplicateValues" dxfId="91" priority="103" stopIfTrue="1"/>
  </conditionalFormatting>
  <conditionalFormatting sqref="D157:H157">
    <cfRule type="duplicateValues" dxfId="90" priority="102" stopIfTrue="1"/>
  </conditionalFormatting>
  <conditionalFormatting sqref="D158:H158">
    <cfRule type="duplicateValues" dxfId="89" priority="101" stopIfTrue="1"/>
  </conditionalFormatting>
  <conditionalFormatting sqref="D159:H159">
    <cfRule type="duplicateValues" dxfId="88" priority="100" stopIfTrue="1"/>
  </conditionalFormatting>
  <conditionalFormatting sqref="D160:H160">
    <cfRule type="duplicateValues" dxfId="87" priority="99" stopIfTrue="1"/>
  </conditionalFormatting>
  <conditionalFormatting sqref="D161:H161">
    <cfRule type="duplicateValues" dxfId="86" priority="98" stopIfTrue="1"/>
  </conditionalFormatting>
  <conditionalFormatting sqref="D162:H162">
    <cfRule type="duplicateValues" dxfId="85" priority="97" stopIfTrue="1"/>
  </conditionalFormatting>
  <conditionalFormatting sqref="D163:H163">
    <cfRule type="duplicateValues" dxfId="84" priority="96" stopIfTrue="1"/>
  </conditionalFormatting>
  <conditionalFormatting sqref="D164:H164">
    <cfRule type="duplicateValues" dxfId="83" priority="95" stopIfTrue="1"/>
  </conditionalFormatting>
  <conditionalFormatting sqref="D165:H165">
    <cfRule type="duplicateValues" dxfId="82" priority="94" stopIfTrue="1"/>
  </conditionalFormatting>
  <conditionalFormatting sqref="D167:H167">
    <cfRule type="duplicateValues" dxfId="81" priority="93" stopIfTrue="1"/>
  </conditionalFormatting>
  <conditionalFormatting sqref="D168:H168">
    <cfRule type="duplicateValues" dxfId="80" priority="92" stopIfTrue="1"/>
  </conditionalFormatting>
  <conditionalFormatting sqref="D169:H169">
    <cfRule type="duplicateValues" dxfId="79" priority="91" stopIfTrue="1"/>
  </conditionalFormatting>
  <conditionalFormatting sqref="D170:H170">
    <cfRule type="duplicateValues" dxfId="78" priority="90" stopIfTrue="1"/>
  </conditionalFormatting>
  <conditionalFormatting sqref="D171:H171">
    <cfRule type="duplicateValues" dxfId="77" priority="89" stopIfTrue="1"/>
  </conditionalFormatting>
  <conditionalFormatting sqref="D172:H172">
    <cfRule type="duplicateValues" dxfId="76" priority="88" stopIfTrue="1"/>
  </conditionalFormatting>
  <conditionalFormatting sqref="D173:H173">
    <cfRule type="duplicateValues" dxfId="75" priority="87" stopIfTrue="1"/>
  </conditionalFormatting>
  <conditionalFormatting sqref="D174:H174">
    <cfRule type="duplicateValues" dxfId="74" priority="86" stopIfTrue="1"/>
  </conditionalFormatting>
  <conditionalFormatting sqref="D175:H175">
    <cfRule type="duplicateValues" dxfId="73" priority="85" stopIfTrue="1"/>
  </conditionalFormatting>
  <conditionalFormatting sqref="D176:H176">
    <cfRule type="duplicateValues" dxfId="72" priority="84" stopIfTrue="1"/>
  </conditionalFormatting>
  <conditionalFormatting sqref="D177:H177">
    <cfRule type="duplicateValues" dxfId="71" priority="83" stopIfTrue="1"/>
  </conditionalFormatting>
  <conditionalFormatting sqref="D178:H178">
    <cfRule type="duplicateValues" dxfId="70" priority="82" stopIfTrue="1"/>
  </conditionalFormatting>
  <conditionalFormatting sqref="D179:H179">
    <cfRule type="duplicateValues" dxfId="69" priority="81" stopIfTrue="1"/>
  </conditionalFormatting>
  <conditionalFormatting sqref="D180:H180">
    <cfRule type="duplicateValues" dxfId="68" priority="80" stopIfTrue="1"/>
  </conditionalFormatting>
  <conditionalFormatting sqref="D181:H181">
    <cfRule type="duplicateValues" dxfId="67" priority="79" stopIfTrue="1"/>
  </conditionalFormatting>
  <conditionalFormatting sqref="D182:H182">
    <cfRule type="duplicateValues" dxfId="66" priority="78" stopIfTrue="1"/>
  </conditionalFormatting>
  <conditionalFormatting sqref="D183:H183">
    <cfRule type="duplicateValues" dxfId="65" priority="77" stopIfTrue="1"/>
  </conditionalFormatting>
  <conditionalFormatting sqref="D184:H184">
    <cfRule type="duplicateValues" dxfId="64" priority="76" stopIfTrue="1"/>
  </conditionalFormatting>
  <conditionalFormatting sqref="D185:H185">
    <cfRule type="duplicateValues" dxfId="63" priority="75" stopIfTrue="1"/>
  </conditionalFormatting>
  <conditionalFormatting sqref="D186:H186">
    <cfRule type="duplicateValues" dxfId="62" priority="74" stopIfTrue="1"/>
  </conditionalFormatting>
  <conditionalFormatting sqref="D187:H187">
    <cfRule type="duplicateValues" dxfId="61" priority="73" stopIfTrue="1"/>
  </conditionalFormatting>
  <conditionalFormatting sqref="D188:H188">
    <cfRule type="duplicateValues" dxfId="60" priority="72" stopIfTrue="1"/>
  </conditionalFormatting>
  <conditionalFormatting sqref="D189:H189">
    <cfRule type="duplicateValues" dxfId="59" priority="71" stopIfTrue="1"/>
  </conditionalFormatting>
  <conditionalFormatting sqref="D190:H190">
    <cfRule type="duplicateValues" dxfId="58" priority="70" stopIfTrue="1"/>
  </conditionalFormatting>
  <conditionalFormatting sqref="D191:H191">
    <cfRule type="duplicateValues" dxfId="57" priority="69" stopIfTrue="1"/>
  </conditionalFormatting>
  <conditionalFormatting sqref="D192:H192">
    <cfRule type="duplicateValues" dxfId="56" priority="68" stopIfTrue="1"/>
  </conditionalFormatting>
  <conditionalFormatting sqref="D195:H195">
    <cfRule type="duplicateValues" dxfId="55" priority="67" stopIfTrue="1"/>
  </conditionalFormatting>
  <conditionalFormatting sqref="D196:H196">
    <cfRule type="duplicateValues" dxfId="54" priority="66" stopIfTrue="1"/>
  </conditionalFormatting>
  <conditionalFormatting sqref="D197:H197">
    <cfRule type="duplicateValues" dxfId="53" priority="65" stopIfTrue="1"/>
  </conditionalFormatting>
  <conditionalFormatting sqref="D198:H198">
    <cfRule type="duplicateValues" dxfId="52" priority="64" stopIfTrue="1"/>
  </conditionalFormatting>
  <conditionalFormatting sqref="D199:H199">
    <cfRule type="duplicateValues" dxfId="51" priority="63" stopIfTrue="1"/>
  </conditionalFormatting>
  <conditionalFormatting sqref="D200:H200">
    <cfRule type="duplicateValues" dxfId="50" priority="62" stopIfTrue="1"/>
  </conditionalFormatting>
  <conditionalFormatting sqref="D201:H201">
    <cfRule type="duplicateValues" dxfId="49" priority="61" stopIfTrue="1"/>
  </conditionalFormatting>
  <conditionalFormatting sqref="D202:H202">
    <cfRule type="duplicateValues" dxfId="48" priority="60" stopIfTrue="1"/>
  </conditionalFormatting>
  <conditionalFormatting sqref="D203:H203">
    <cfRule type="duplicateValues" dxfId="47" priority="59" stopIfTrue="1"/>
  </conditionalFormatting>
  <conditionalFormatting sqref="D204:H204">
    <cfRule type="duplicateValues" dxfId="46" priority="58" stopIfTrue="1"/>
  </conditionalFormatting>
  <conditionalFormatting sqref="D205:H205">
    <cfRule type="duplicateValues" dxfId="45" priority="57" stopIfTrue="1"/>
  </conditionalFormatting>
  <conditionalFormatting sqref="D206:H206">
    <cfRule type="duplicateValues" dxfId="44" priority="56" stopIfTrue="1"/>
  </conditionalFormatting>
  <conditionalFormatting sqref="D208:H208">
    <cfRule type="duplicateValues" dxfId="43" priority="55" stopIfTrue="1"/>
  </conditionalFormatting>
  <conditionalFormatting sqref="D209:H209">
    <cfRule type="duplicateValues" dxfId="42" priority="54" stopIfTrue="1"/>
  </conditionalFormatting>
  <conditionalFormatting sqref="D210:H210">
    <cfRule type="duplicateValues" dxfId="41" priority="53" stopIfTrue="1"/>
  </conditionalFormatting>
  <conditionalFormatting sqref="D211:H211">
    <cfRule type="duplicateValues" dxfId="40" priority="52" stopIfTrue="1"/>
  </conditionalFormatting>
  <conditionalFormatting sqref="D212:H212">
    <cfRule type="duplicateValues" dxfId="39" priority="51" stopIfTrue="1"/>
  </conditionalFormatting>
  <conditionalFormatting sqref="D213:H213">
    <cfRule type="duplicateValues" dxfId="38" priority="50" stopIfTrue="1"/>
  </conditionalFormatting>
  <conditionalFormatting sqref="D214:H214">
    <cfRule type="duplicateValues" dxfId="37" priority="49" stopIfTrue="1"/>
  </conditionalFormatting>
  <conditionalFormatting sqref="D215:H215">
    <cfRule type="duplicateValues" dxfId="36" priority="48" stopIfTrue="1"/>
  </conditionalFormatting>
  <conditionalFormatting sqref="D216:H216">
    <cfRule type="duplicateValues" dxfId="35" priority="47" stopIfTrue="1"/>
  </conditionalFormatting>
  <conditionalFormatting sqref="D217:H217">
    <cfRule type="duplicateValues" dxfId="34" priority="46" stopIfTrue="1"/>
  </conditionalFormatting>
  <conditionalFormatting sqref="D218:H218">
    <cfRule type="duplicateValues" dxfId="33" priority="45" stopIfTrue="1"/>
  </conditionalFormatting>
  <conditionalFormatting sqref="D219:H219">
    <cfRule type="duplicateValues" dxfId="32" priority="44" stopIfTrue="1"/>
  </conditionalFormatting>
  <conditionalFormatting sqref="D220:H220">
    <cfRule type="duplicateValues" dxfId="31" priority="43" stopIfTrue="1"/>
  </conditionalFormatting>
  <conditionalFormatting sqref="D223:H223">
    <cfRule type="duplicateValues" dxfId="30" priority="42" stopIfTrue="1"/>
  </conditionalFormatting>
  <conditionalFormatting sqref="D224:H224">
    <cfRule type="duplicateValues" dxfId="29" priority="41" stopIfTrue="1"/>
  </conditionalFormatting>
  <conditionalFormatting sqref="D225:H225">
    <cfRule type="duplicateValues" dxfId="28" priority="40" stopIfTrue="1"/>
  </conditionalFormatting>
  <conditionalFormatting sqref="D226:H226">
    <cfRule type="duplicateValues" dxfId="27" priority="39" stopIfTrue="1"/>
  </conditionalFormatting>
  <conditionalFormatting sqref="D227:H227">
    <cfRule type="duplicateValues" dxfId="26" priority="38" stopIfTrue="1"/>
  </conditionalFormatting>
  <conditionalFormatting sqref="D228:H228">
    <cfRule type="duplicateValues" dxfId="25" priority="37" stopIfTrue="1"/>
  </conditionalFormatting>
  <conditionalFormatting sqref="D229:H229">
    <cfRule type="duplicateValues" dxfId="24" priority="36" stopIfTrue="1"/>
  </conditionalFormatting>
  <conditionalFormatting sqref="D230:H230">
    <cfRule type="duplicateValues" dxfId="23" priority="35" stopIfTrue="1"/>
  </conditionalFormatting>
  <conditionalFormatting sqref="D231:H231">
    <cfRule type="duplicateValues" dxfId="22" priority="34" stopIfTrue="1"/>
  </conditionalFormatting>
  <conditionalFormatting sqref="D232:H232">
    <cfRule type="duplicateValues" dxfId="21" priority="33" stopIfTrue="1"/>
  </conditionalFormatting>
  <conditionalFormatting sqref="D233:H233">
    <cfRule type="duplicateValues" dxfId="20" priority="32" stopIfTrue="1"/>
  </conditionalFormatting>
  <conditionalFormatting sqref="D234:H234">
    <cfRule type="duplicateValues" dxfId="19" priority="31" stopIfTrue="1"/>
  </conditionalFormatting>
  <conditionalFormatting sqref="D237:H237">
    <cfRule type="duplicateValues" dxfId="18" priority="30" stopIfTrue="1"/>
  </conditionalFormatting>
  <conditionalFormatting sqref="D238:H238">
    <cfRule type="duplicateValues" dxfId="17" priority="29" stopIfTrue="1"/>
  </conditionalFormatting>
  <conditionalFormatting sqref="D239:H239">
    <cfRule type="duplicateValues" dxfId="16" priority="28" stopIfTrue="1"/>
  </conditionalFormatting>
  <conditionalFormatting sqref="D240:H240">
    <cfRule type="duplicateValues" dxfId="15" priority="27" stopIfTrue="1"/>
  </conditionalFormatting>
  <conditionalFormatting sqref="D243:H243">
    <cfRule type="duplicateValues" dxfId="14" priority="26" stopIfTrue="1"/>
  </conditionalFormatting>
  <conditionalFormatting sqref="D244:H244">
    <cfRule type="duplicateValues" dxfId="13" priority="25" stopIfTrue="1"/>
  </conditionalFormatting>
  <conditionalFormatting sqref="D246:H246">
    <cfRule type="duplicateValues" dxfId="12" priority="24" stopIfTrue="1"/>
  </conditionalFormatting>
  <conditionalFormatting sqref="D247:H247">
    <cfRule type="duplicateValues" dxfId="11" priority="23" stopIfTrue="1"/>
  </conditionalFormatting>
  <conditionalFormatting sqref="D249:H249">
    <cfRule type="duplicateValues" dxfId="10" priority="22" stopIfTrue="1"/>
  </conditionalFormatting>
  <conditionalFormatting sqref="D250:H250">
    <cfRule type="duplicateValues" dxfId="9" priority="21" stopIfTrue="1"/>
  </conditionalFormatting>
  <conditionalFormatting sqref="D251:H251">
    <cfRule type="duplicateValues" dxfId="8" priority="20" stopIfTrue="1"/>
  </conditionalFormatting>
  <conditionalFormatting sqref="D252:H252">
    <cfRule type="duplicateValues" dxfId="7" priority="19" stopIfTrue="1"/>
  </conditionalFormatting>
  <conditionalFormatting sqref="N7:N32">
    <cfRule type="containsText" dxfId="6" priority="18" operator="containsText" text="ДА">
      <formula>NOT(ISERROR(SEARCH("ДА",N7)))</formula>
    </cfRule>
  </conditionalFormatting>
  <dataValidations count="1">
    <dataValidation type="whole" operator="equal" allowBlank="1" showInputMessage="1" showErrorMessage="1" sqref="D237:H240 D243:H244 D34:H54 D7:H32 D103:H107 D56:H61 D63:H92 D95:H100 D246:H247 D109:H121 D123:H128 D130:H147 D149:H165 D167:H192 D195:H206 D208:H220 D223:H234 D249:H252">
      <formula1>1</formula1>
    </dataValidation>
  </dataValidations>
  <hyperlinks>
    <hyperlink ref="O105" location="'Measure catalogue'!C26" tooltip="6B. (Re)Assess stability of the dam and retention pond taking into account the properties of tails, used soils, appropriate safety criteria, and local condition" display="6B"/>
    <hyperlink ref="O106" location="'Measure catalogue'!C26" tooltip="6B. (Re)Assess stability of the dam and retention pond taking into account the properties of tails, used soils, appropriate safety criteria, and local condition" display="6B"/>
    <hyperlink ref="P105" location="'Measure catalogue'!C27" tooltip="6C. Modify the designs of the dam and retention pond" display="6C"/>
    <hyperlink ref="P106" location="'Measure catalogue'!C27" tooltip="6C. Modify the designs of the dam and retention pond" display="6C"/>
    <hyperlink ref="O107" location="'Measure catalogue'!C27" tooltip="6C. Modify the designs of the dam and retention pond" display="6C"/>
    <hyperlink ref="O103" location="'Measure catalogue'!C37" tooltip="11A. Update or design documentations for pipeline locations and routing" display="11A"/>
    <hyperlink ref="O104" location="'Measure catalogue'!C37" tooltip="11A. Update or design documentations for pipeline locations and routing" display="11A"/>
    <hyperlink ref="P107" location="'Measure catalogue'!C28" tooltip="6D. Create additional reservoirs for catching precipitation and flood waters" display="6D"/>
    <hyperlink ref="AA7" location="'Measure catalogue'!A1" display="Go to recommended measures"/>
  </hyperlinks>
  <pageMargins left="0.78740157480314965" right="0.39370078740157483" top="0.78740157480314965" bottom="0.78740157480314965" header="0.31496062992125984" footer="0.31496062992125984"/>
  <pageSetup paperSize="9" orientation="landscape" r:id="rId1"/>
  <headerFooter alignWithMargins="0">
    <oddFooter>&amp;L&amp;10&amp;A&amp;C&amp;10&amp;P&amp;R&amp;10&amp;F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9"/>
  <sheetViews>
    <sheetView workbookViewId="0">
      <selection activeCell="I21" sqref="I21"/>
    </sheetView>
  </sheetViews>
  <sheetFormatPr defaultRowHeight="15" x14ac:dyDescent="0.25"/>
  <cols>
    <col min="1" max="1" width="14.7109375" customWidth="1"/>
    <col min="2" max="8" width="11.140625" customWidth="1"/>
    <col min="9" max="9" width="21.140625" customWidth="1"/>
    <col min="11" max="11" width="8.5703125" hidden="1" customWidth="1"/>
    <col min="12" max="13" width="6.42578125" hidden="1" customWidth="1"/>
    <col min="14" max="14" width="12.85546875" hidden="1" customWidth="1"/>
    <col min="15" max="15" width="12" hidden="1" customWidth="1"/>
    <col min="16" max="16" width="6.42578125" hidden="1" customWidth="1"/>
    <col min="17" max="17" width="15.85546875" hidden="1" customWidth="1"/>
    <col min="18" max="18" width="12.5703125" hidden="1" customWidth="1"/>
    <col min="19" max="19" width="11.140625" hidden="1" customWidth="1"/>
    <col min="21" max="21" width="12.42578125" customWidth="1"/>
    <col min="22" max="28" width="8.140625" customWidth="1"/>
    <col min="29" max="29" width="9.5703125" bestFit="1" customWidth="1"/>
  </cols>
  <sheetData>
    <row r="1" spans="1:19" ht="48.75" customHeight="1" x14ac:dyDescent="0.25">
      <c r="A1" s="282" t="s">
        <v>795</v>
      </c>
      <c r="B1" s="283"/>
      <c r="C1" s="283"/>
      <c r="D1" s="283"/>
      <c r="E1" s="283"/>
      <c r="F1" s="283"/>
      <c r="G1" s="283"/>
      <c r="H1" s="283"/>
      <c r="I1" s="283"/>
      <c r="J1" s="283"/>
      <c r="K1" s="219"/>
      <c r="L1" s="219"/>
      <c r="M1" s="219"/>
      <c r="N1" s="219"/>
      <c r="O1" s="219"/>
      <c r="P1" s="219"/>
      <c r="Q1" s="219"/>
      <c r="R1" s="219"/>
      <c r="S1" s="219"/>
    </row>
    <row r="2" spans="1:19" ht="48.75" customHeight="1" x14ac:dyDescent="0.25">
      <c r="A2" s="252" t="s">
        <v>790</v>
      </c>
      <c r="B2" s="253"/>
      <c r="C2" s="253"/>
      <c r="D2" s="253"/>
      <c r="E2" s="253"/>
      <c r="F2" s="253"/>
      <c r="G2" s="253"/>
      <c r="H2" s="253"/>
      <c r="I2" s="253"/>
      <c r="J2" s="253"/>
      <c r="K2" s="220"/>
      <c r="L2" s="220"/>
      <c r="M2" s="220"/>
      <c r="N2" s="220"/>
      <c r="O2" s="220"/>
      <c r="P2" s="220"/>
      <c r="Q2" s="220"/>
      <c r="R2" s="220"/>
      <c r="S2" s="220"/>
    </row>
    <row r="3" spans="1:19" s="200" customFormat="1" ht="30.75" customHeight="1" thickBot="1" x14ac:dyDescent="0.3">
      <c r="A3" s="205" t="s">
        <v>792</v>
      </c>
      <c r="B3" s="206"/>
      <c r="C3" s="204"/>
      <c r="D3" s="204"/>
      <c r="E3" s="204"/>
      <c r="F3" s="204"/>
      <c r="G3" s="204"/>
      <c r="H3" s="204"/>
      <c r="I3" s="204"/>
      <c r="J3" s="207"/>
      <c r="K3" s="205" t="s">
        <v>126</v>
      </c>
      <c r="L3" s="207"/>
      <c r="M3" s="207"/>
      <c r="N3" s="207"/>
      <c r="O3" s="207"/>
      <c r="P3" s="207"/>
      <c r="Q3" s="207"/>
      <c r="R3" s="207"/>
      <c r="S3" s="207"/>
    </row>
    <row r="4" spans="1:19" x14ac:dyDescent="0.25">
      <c r="A4" s="37" t="s">
        <v>793</v>
      </c>
      <c r="B4" t="s">
        <v>796</v>
      </c>
      <c r="C4" t="s">
        <v>797</v>
      </c>
      <c r="D4" t="s">
        <v>798</v>
      </c>
      <c r="E4" t="s">
        <v>799</v>
      </c>
      <c r="F4" t="s">
        <v>800</v>
      </c>
      <c r="G4" t="s">
        <v>801</v>
      </c>
      <c r="H4" t="s">
        <v>802</v>
      </c>
      <c r="I4" t="s">
        <v>833</v>
      </c>
      <c r="J4" s="84"/>
      <c r="K4" s="92"/>
      <c r="L4" s="93" t="s">
        <v>183</v>
      </c>
      <c r="M4" s="93" t="s">
        <v>113</v>
      </c>
      <c r="N4" s="93" t="s">
        <v>114</v>
      </c>
      <c r="O4" s="93" t="s">
        <v>115</v>
      </c>
      <c r="P4" s="93" t="s">
        <v>116</v>
      </c>
      <c r="Q4" s="93" t="s">
        <v>181</v>
      </c>
      <c r="R4" s="93" t="s">
        <v>182</v>
      </c>
      <c r="S4" s="94" t="s">
        <v>0</v>
      </c>
    </row>
    <row r="5" spans="1:19" x14ac:dyDescent="0.25">
      <c r="A5" s="38" t="s">
        <v>770</v>
      </c>
      <c r="B5" s="39">
        <v>1</v>
      </c>
      <c r="C5" s="39">
        <v>13</v>
      </c>
      <c r="D5" s="39">
        <v>6</v>
      </c>
      <c r="E5" s="39">
        <v>5</v>
      </c>
      <c r="F5" s="39">
        <v>1</v>
      </c>
      <c r="G5" s="39">
        <v>93</v>
      </c>
      <c r="H5" s="39">
        <v>112</v>
      </c>
      <c r="I5" s="39">
        <v>26</v>
      </c>
      <c r="J5" s="84"/>
      <c r="K5" s="95" t="s">
        <v>125</v>
      </c>
      <c r="L5" s="96">
        <v>1</v>
      </c>
      <c r="M5" s="96">
        <v>2</v>
      </c>
      <c r="N5" s="96">
        <v>3</v>
      </c>
      <c r="O5" s="96">
        <v>4</v>
      </c>
      <c r="P5" s="96">
        <v>5</v>
      </c>
      <c r="Q5" s="96">
        <v>6</v>
      </c>
      <c r="R5" s="96">
        <v>7</v>
      </c>
      <c r="S5" s="97">
        <v>8</v>
      </c>
    </row>
    <row r="6" spans="1:19" x14ac:dyDescent="0.25">
      <c r="A6" s="38" t="s">
        <v>772</v>
      </c>
      <c r="B6" s="39">
        <v>0</v>
      </c>
      <c r="C6" s="39">
        <v>11</v>
      </c>
      <c r="D6" s="39">
        <v>5</v>
      </c>
      <c r="E6" s="39">
        <v>2</v>
      </c>
      <c r="F6" s="39">
        <v>3</v>
      </c>
      <c r="G6" s="39">
        <v>78</v>
      </c>
      <c r="H6" s="39">
        <v>100</v>
      </c>
      <c r="I6" s="39">
        <v>21</v>
      </c>
      <c r="J6" s="84"/>
      <c r="K6" s="86">
        <f>'Вопросы Группы 2'!B7</f>
        <v>1</v>
      </c>
      <c r="L6" s="87">
        <f>'Вопросы Группы 2'!D7</f>
        <v>0</v>
      </c>
      <c r="M6" s="87">
        <f>'Вопросы Группы 2'!E7</f>
        <v>0</v>
      </c>
      <c r="N6" s="87">
        <f>'Вопросы Группы 2'!F7</f>
        <v>0</v>
      </c>
      <c r="O6" s="87">
        <f>'Вопросы Группы 2'!G7</f>
        <v>0</v>
      </c>
      <c r="P6" s="87">
        <f>'Вопросы Группы 2'!H7</f>
        <v>1</v>
      </c>
      <c r="Q6" s="87">
        <f>'Вопросы Группы 2'!K7</f>
        <v>1</v>
      </c>
      <c r="R6" s="87">
        <f>'Вопросы Группы 2'!L7</f>
        <v>4</v>
      </c>
      <c r="S6" s="88" t="str">
        <f>'Вопросы Группы 2'!M7</f>
        <v>ООР</v>
      </c>
    </row>
    <row r="7" spans="1:19" x14ac:dyDescent="0.25">
      <c r="A7" s="38" t="s">
        <v>773</v>
      </c>
      <c r="B7" s="39">
        <v>3</v>
      </c>
      <c r="C7" s="39">
        <v>27</v>
      </c>
      <c r="D7" s="39">
        <v>1</v>
      </c>
      <c r="E7" s="39">
        <v>1</v>
      </c>
      <c r="F7" s="39">
        <v>0</v>
      </c>
      <c r="G7" s="39">
        <v>125</v>
      </c>
      <c r="H7" s="39">
        <v>128</v>
      </c>
      <c r="I7" s="39">
        <v>32</v>
      </c>
      <c r="J7" s="84"/>
      <c r="K7" s="86">
        <f>'Вопросы Группы 2'!B8</f>
        <v>2</v>
      </c>
      <c r="L7" s="87">
        <f>'Вопросы Группы 2'!D8</f>
        <v>1</v>
      </c>
      <c r="M7" s="87">
        <f>'Вопросы Группы 2'!E8</f>
        <v>0</v>
      </c>
      <c r="N7" s="87">
        <f>'Вопросы Группы 2'!F8</f>
        <v>0</v>
      </c>
      <c r="O7" s="87">
        <f>'Вопросы Группы 2'!G8</f>
        <v>0</v>
      </c>
      <c r="P7" s="87">
        <f>'Вопросы Группы 2'!H8</f>
        <v>0</v>
      </c>
      <c r="Q7" s="87">
        <f>'Вопросы Группы 2'!K8</f>
        <v>0</v>
      </c>
      <c r="R7" s="87">
        <f>'Вопросы Группы 2'!L8</f>
        <v>0</v>
      </c>
      <c r="S7" s="88" t="str">
        <f>'Вопросы Группы 2'!M8</f>
        <v>ООР</v>
      </c>
    </row>
    <row r="8" spans="1:19" x14ac:dyDescent="0.25">
      <c r="A8" s="38" t="s">
        <v>774</v>
      </c>
      <c r="B8" s="39">
        <v>2</v>
      </c>
      <c r="C8" s="39">
        <v>13</v>
      </c>
      <c r="D8" s="39">
        <v>8</v>
      </c>
      <c r="E8" s="39">
        <v>3</v>
      </c>
      <c r="F8" s="39">
        <v>4</v>
      </c>
      <c r="G8" s="39">
        <v>99</v>
      </c>
      <c r="H8" s="39">
        <v>136</v>
      </c>
      <c r="I8" s="39">
        <v>30</v>
      </c>
      <c r="J8" s="84"/>
      <c r="K8" s="86">
        <f>'Вопросы Группы 2'!B9</f>
        <v>3</v>
      </c>
      <c r="L8" s="87">
        <f>'Вопросы Группы 2'!D9</f>
        <v>0</v>
      </c>
      <c r="M8" s="87">
        <f>'Вопросы Группы 2'!E9</f>
        <v>0</v>
      </c>
      <c r="N8" s="87">
        <f>'Вопросы Группы 2'!F9</f>
        <v>1</v>
      </c>
      <c r="O8" s="87">
        <f>'Вопросы Группы 2'!G9</f>
        <v>0</v>
      </c>
      <c r="P8" s="87">
        <f>'Вопросы Группы 2'!H9</f>
        <v>0</v>
      </c>
      <c r="Q8" s="87">
        <f>'Вопросы Группы 2'!K9</f>
        <v>3</v>
      </c>
      <c r="R8" s="87">
        <f>'Вопросы Группы 2'!L9</f>
        <v>4</v>
      </c>
      <c r="S8" s="88" t="str">
        <f>'Вопросы Группы 2'!M9</f>
        <v>ООР</v>
      </c>
    </row>
    <row r="9" spans="1:19" x14ac:dyDescent="0.25">
      <c r="A9" s="38" t="s">
        <v>775</v>
      </c>
      <c r="B9" s="39">
        <v>5</v>
      </c>
      <c r="C9" s="39">
        <v>19</v>
      </c>
      <c r="D9" s="39">
        <v>1</v>
      </c>
      <c r="E9" s="39">
        <v>1</v>
      </c>
      <c r="F9" s="39">
        <v>5</v>
      </c>
      <c r="G9" s="39">
        <v>99</v>
      </c>
      <c r="H9" s="39">
        <v>120</v>
      </c>
      <c r="I9" s="39">
        <v>31</v>
      </c>
      <c r="J9" s="84"/>
      <c r="K9" s="86">
        <f>'Вопросы Группы 2'!B10</f>
        <v>4</v>
      </c>
      <c r="L9" s="87">
        <f>'Вопросы Группы 2'!D10</f>
        <v>0</v>
      </c>
      <c r="M9" s="87">
        <f>'Вопросы Группы 2'!E10</f>
        <v>0</v>
      </c>
      <c r="N9" s="87">
        <f>'Вопросы Группы 2'!F10</f>
        <v>1</v>
      </c>
      <c r="O9" s="87">
        <f>'Вопросы Группы 2'!G10</f>
        <v>0</v>
      </c>
      <c r="P9" s="87">
        <f>'Вопросы Группы 2'!H10</f>
        <v>0</v>
      </c>
      <c r="Q9" s="87">
        <f>'Вопросы Группы 2'!K10</f>
        <v>3</v>
      </c>
      <c r="R9" s="87">
        <f>'Вопросы Группы 2'!L10</f>
        <v>4</v>
      </c>
      <c r="S9" s="88" t="str">
        <f>'Вопросы Группы 2'!M10</f>
        <v>ООР</v>
      </c>
    </row>
    <row r="10" spans="1:19" x14ac:dyDescent="0.25">
      <c r="A10" s="38" t="s">
        <v>776</v>
      </c>
      <c r="B10" s="39">
        <v>0</v>
      </c>
      <c r="C10" s="39">
        <v>2</v>
      </c>
      <c r="D10" s="39">
        <v>0</v>
      </c>
      <c r="E10" s="39">
        <v>2</v>
      </c>
      <c r="F10" s="39">
        <v>1</v>
      </c>
      <c r="G10" s="39">
        <v>13</v>
      </c>
      <c r="H10" s="39">
        <v>20</v>
      </c>
      <c r="I10" s="39">
        <v>5</v>
      </c>
      <c r="J10" s="84"/>
      <c r="K10" s="86">
        <f>'Вопросы Группы 2'!B11</f>
        <v>5</v>
      </c>
      <c r="L10" s="87">
        <f>'Вопросы Группы 2'!D11</f>
        <v>0</v>
      </c>
      <c r="M10" s="87">
        <f>'Вопросы Группы 2'!E11</f>
        <v>0</v>
      </c>
      <c r="N10" s="87">
        <f>'Вопросы Группы 2'!F11</f>
        <v>1</v>
      </c>
      <c r="O10" s="87">
        <f>'Вопросы Группы 2'!G11</f>
        <v>0</v>
      </c>
      <c r="P10" s="87">
        <f>'Вопросы Группы 2'!H11</f>
        <v>0</v>
      </c>
      <c r="Q10" s="87">
        <f>'Вопросы Группы 2'!K11</f>
        <v>3</v>
      </c>
      <c r="R10" s="87">
        <f>'Вопросы Группы 2'!L11</f>
        <v>4</v>
      </c>
      <c r="S10" s="88" t="str">
        <f>'Вопросы Группы 2'!M11</f>
        <v>ООР</v>
      </c>
    </row>
    <row r="11" spans="1:19" x14ac:dyDescent="0.25">
      <c r="A11" s="38" t="s">
        <v>779</v>
      </c>
      <c r="B11" s="39">
        <v>5</v>
      </c>
      <c r="C11" s="39">
        <v>6</v>
      </c>
      <c r="D11" s="39">
        <v>0</v>
      </c>
      <c r="E11" s="39">
        <v>1</v>
      </c>
      <c r="F11" s="39">
        <v>1</v>
      </c>
      <c r="G11" s="39">
        <v>35</v>
      </c>
      <c r="H11" s="39">
        <v>40</v>
      </c>
      <c r="I11" s="39">
        <v>13</v>
      </c>
      <c r="J11" s="84"/>
      <c r="K11" s="86">
        <f>'Вопросы Группы 2'!B12</f>
        <v>6</v>
      </c>
      <c r="L11" s="87">
        <f>'Вопросы Группы 2'!D12</f>
        <v>0</v>
      </c>
      <c r="M11" s="87">
        <f>'Вопросы Группы 2'!E12</f>
        <v>0</v>
      </c>
      <c r="N11" s="87">
        <f>'Вопросы Группы 2'!F12</f>
        <v>0</v>
      </c>
      <c r="O11" s="87">
        <f>'Вопросы Группы 2'!G12</f>
        <v>1</v>
      </c>
      <c r="P11" s="87">
        <f>'Вопросы Группы 2'!H12</f>
        <v>0</v>
      </c>
      <c r="Q11" s="87">
        <f>'Вопросы Группы 2'!K12</f>
        <v>2</v>
      </c>
      <c r="R11" s="87">
        <f>'Вопросы Группы 2'!L12</f>
        <v>4</v>
      </c>
      <c r="S11" s="88" t="str">
        <f>'Вопросы Группы 2'!M12</f>
        <v>ООР</v>
      </c>
    </row>
    <row r="12" spans="1:19" x14ac:dyDescent="0.25">
      <c r="A12" s="38" t="s">
        <v>781</v>
      </c>
      <c r="B12" s="39">
        <v>1</v>
      </c>
      <c r="C12" s="39">
        <v>1</v>
      </c>
      <c r="D12" s="39">
        <v>1</v>
      </c>
      <c r="E12" s="39">
        <v>2</v>
      </c>
      <c r="F12" s="39">
        <v>1</v>
      </c>
      <c r="G12" s="39">
        <v>13</v>
      </c>
      <c r="H12" s="39">
        <v>24</v>
      </c>
      <c r="I12" s="39">
        <v>6</v>
      </c>
      <c r="J12" s="84"/>
      <c r="K12" s="86">
        <f>'Вопросы Группы 2'!B13</f>
        <v>7</v>
      </c>
      <c r="L12" s="87">
        <f>'Вопросы Группы 2'!D13</f>
        <v>0</v>
      </c>
      <c r="M12" s="87">
        <f>'Вопросы Группы 2'!E13</f>
        <v>0</v>
      </c>
      <c r="N12" s="87">
        <f>'Вопросы Группы 2'!F13</f>
        <v>0</v>
      </c>
      <c r="O12" s="87">
        <f>'Вопросы Группы 2'!G13</f>
        <v>1</v>
      </c>
      <c r="P12" s="87">
        <f>'Вопросы Группы 2'!H13</f>
        <v>0</v>
      </c>
      <c r="Q12" s="87">
        <f>'Вопросы Группы 2'!K13</f>
        <v>2</v>
      </c>
      <c r="R12" s="87">
        <f>'Вопросы Группы 2'!L13</f>
        <v>4</v>
      </c>
      <c r="S12" s="88" t="str">
        <f>'Вопросы Группы 2'!M13</f>
        <v>ООР</v>
      </c>
    </row>
    <row r="13" spans="1:19" x14ac:dyDescent="0.25">
      <c r="A13" s="38" t="s">
        <v>1168</v>
      </c>
      <c r="B13" s="39">
        <v>9</v>
      </c>
      <c r="C13" s="39">
        <v>9</v>
      </c>
      <c r="D13" s="39">
        <v>0</v>
      </c>
      <c r="E13" s="39">
        <v>0</v>
      </c>
      <c r="F13" s="39">
        <v>0</v>
      </c>
      <c r="G13" s="39">
        <v>40</v>
      </c>
      <c r="H13" s="39">
        <v>40</v>
      </c>
      <c r="I13" s="39">
        <v>18</v>
      </c>
      <c r="J13" s="84"/>
      <c r="K13" s="86">
        <f>'Вопросы Группы 2'!B14</f>
        <v>8</v>
      </c>
      <c r="L13" s="87">
        <f>'Вопросы Группы 2'!D14</f>
        <v>0</v>
      </c>
      <c r="M13" s="87">
        <f>'Вопросы Группы 2'!E14</f>
        <v>1</v>
      </c>
      <c r="N13" s="87">
        <f>'Вопросы Группы 2'!F14</f>
        <v>0</v>
      </c>
      <c r="O13" s="87">
        <f>'Вопросы Группы 2'!G14</f>
        <v>0</v>
      </c>
      <c r="P13" s="87">
        <f>'Вопросы Группы 2'!H14</f>
        <v>0</v>
      </c>
      <c r="Q13" s="87">
        <f>'Вопросы Группы 2'!K14</f>
        <v>8</v>
      </c>
      <c r="R13" s="87">
        <f>'Вопросы Группы 2'!L14</f>
        <v>8</v>
      </c>
      <c r="S13" s="88" t="str">
        <f>'Вопросы Группы 2'!M14</f>
        <v>ООР</v>
      </c>
    </row>
    <row r="14" spans="1:19" x14ac:dyDescent="0.25">
      <c r="A14" s="38" t="s">
        <v>783</v>
      </c>
      <c r="B14" s="39">
        <v>2</v>
      </c>
      <c r="C14" s="39">
        <v>9</v>
      </c>
      <c r="D14" s="39">
        <v>0</v>
      </c>
      <c r="E14" s="39">
        <v>1</v>
      </c>
      <c r="F14" s="39">
        <v>2</v>
      </c>
      <c r="G14" s="39">
        <v>44</v>
      </c>
      <c r="H14" s="39">
        <v>52</v>
      </c>
      <c r="I14" s="39">
        <v>14</v>
      </c>
      <c r="J14" s="84"/>
      <c r="K14" s="86">
        <f>'Вопросы Группы 2'!B15</f>
        <v>9</v>
      </c>
      <c r="L14" s="87">
        <f>'Вопросы Группы 2'!D15</f>
        <v>0</v>
      </c>
      <c r="M14" s="87">
        <f>'Вопросы Группы 2'!E15</f>
        <v>1</v>
      </c>
      <c r="N14" s="87">
        <f>'Вопросы Группы 2'!F15</f>
        <v>0</v>
      </c>
      <c r="O14" s="87">
        <f>'Вопросы Группы 2'!G15</f>
        <v>0</v>
      </c>
      <c r="P14" s="87">
        <f>'Вопросы Группы 2'!H15</f>
        <v>0</v>
      </c>
      <c r="Q14" s="87">
        <f>'Вопросы Группы 2'!K15</f>
        <v>4</v>
      </c>
      <c r="R14" s="87">
        <f>'Вопросы Группы 2'!L15</f>
        <v>4</v>
      </c>
      <c r="S14" s="88" t="str">
        <f>'Вопросы Группы 2'!M15</f>
        <v>ООР</v>
      </c>
    </row>
    <row r="15" spans="1:19" x14ac:dyDescent="0.25">
      <c r="A15" s="38" t="s">
        <v>832</v>
      </c>
      <c r="B15" s="39">
        <v>5</v>
      </c>
      <c r="C15" s="39">
        <v>8</v>
      </c>
      <c r="D15" s="39">
        <v>0</v>
      </c>
      <c r="E15" s="39">
        <v>0</v>
      </c>
      <c r="F15" s="39">
        <v>2</v>
      </c>
      <c r="G15" s="39">
        <v>38</v>
      </c>
      <c r="H15" s="39">
        <v>44</v>
      </c>
      <c r="I15" s="39">
        <v>15</v>
      </c>
      <c r="J15" s="84"/>
      <c r="K15" s="86">
        <f>'Вопросы Группы 2'!B16</f>
        <v>10</v>
      </c>
      <c r="L15" s="87">
        <f>'Вопросы Группы 2'!D16</f>
        <v>0</v>
      </c>
      <c r="M15" s="87">
        <f>'Вопросы Группы 2'!E16</f>
        <v>0</v>
      </c>
      <c r="N15" s="87">
        <f>'Вопросы Группы 2'!F16</f>
        <v>0</v>
      </c>
      <c r="O15" s="87">
        <f>'Вопросы Группы 2'!G16</f>
        <v>1</v>
      </c>
      <c r="P15" s="87">
        <f>'Вопросы Группы 2'!H16</f>
        <v>0</v>
      </c>
      <c r="Q15" s="87">
        <f>'Вопросы Группы 2'!K16</f>
        <v>2</v>
      </c>
      <c r="R15" s="87">
        <f>'Вопросы Группы 2'!L16</f>
        <v>4</v>
      </c>
      <c r="S15" s="88" t="str">
        <f>'Вопросы Группы 2'!M16</f>
        <v>ООР</v>
      </c>
    </row>
    <row r="16" spans="1:19" x14ac:dyDescent="0.25">
      <c r="A16" s="38" t="s">
        <v>787</v>
      </c>
      <c r="B16" s="39">
        <v>3</v>
      </c>
      <c r="C16" s="39">
        <v>9</v>
      </c>
      <c r="D16" s="39">
        <v>0</v>
      </c>
      <c r="E16" s="39">
        <v>0</v>
      </c>
      <c r="F16" s="39">
        <v>0</v>
      </c>
      <c r="G16" s="39">
        <v>36</v>
      </c>
      <c r="H16" s="39">
        <v>36</v>
      </c>
      <c r="I16" s="39">
        <v>12</v>
      </c>
      <c r="J16" s="84"/>
      <c r="K16" s="86">
        <f>'Вопросы Группы 2'!B17</f>
        <v>11</v>
      </c>
      <c r="L16" s="87">
        <f>'Вопросы Группы 2'!D17</f>
        <v>0</v>
      </c>
      <c r="M16" s="87">
        <f>'Вопросы Группы 2'!E17</f>
        <v>1</v>
      </c>
      <c r="N16" s="87">
        <f>'Вопросы Группы 2'!F17</f>
        <v>0</v>
      </c>
      <c r="O16" s="87">
        <f>'Вопросы Группы 2'!G17</f>
        <v>0</v>
      </c>
      <c r="P16" s="87">
        <f>'Вопросы Группы 2'!H17</f>
        <v>0</v>
      </c>
      <c r="Q16" s="87">
        <f>'Вопросы Группы 2'!K17</f>
        <v>4</v>
      </c>
      <c r="R16" s="87">
        <f>'Вопросы Группы 2'!L17</f>
        <v>4</v>
      </c>
      <c r="S16" s="88" t="str">
        <f>'Вопросы Группы 2'!M17</f>
        <v>ООР</v>
      </c>
    </row>
    <row r="17" spans="1:19" x14ac:dyDescent="0.25">
      <c r="A17" s="38" t="s">
        <v>794</v>
      </c>
      <c r="B17" s="39">
        <v>36</v>
      </c>
      <c r="C17" s="39">
        <v>127</v>
      </c>
      <c r="D17" s="39">
        <v>22</v>
      </c>
      <c r="E17" s="39">
        <v>18</v>
      </c>
      <c r="F17" s="39">
        <v>20</v>
      </c>
      <c r="G17" s="39">
        <v>713</v>
      </c>
      <c r="H17" s="39">
        <v>852</v>
      </c>
      <c r="I17" s="39">
        <v>223</v>
      </c>
      <c r="J17" s="84"/>
      <c r="K17" s="86">
        <f>'Вопросы Группы 2'!B18</f>
        <v>12</v>
      </c>
      <c r="L17" s="87">
        <f>'Вопросы Группы 2'!D18</f>
        <v>0</v>
      </c>
      <c r="M17" s="87">
        <f>'Вопросы Группы 2'!E18</f>
        <v>1</v>
      </c>
      <c r="N17" s="87">
        <f>'Вопросы Группы 2'!F18</f>
        <v>0</v>
      </c>
      <c r="O17" s="87">
        <f>'Вопросы Группы 2'!G18</f>
        <v>0</v>
      </c>
      <c r="P17" s="87">
        <f>'Вопросы Группы 2'!H18</f>
        <v>0</v>
      </c>
      <c r="Q17" s="87">
        <f>'Вопросы Группы 2'!K18</f>
        <v>8</v>
      </c>
      <c r="R17" s="87">
        <f>'Вопросы Группы 2'!L18</f>
        <v>8</v>
      </c>
      <c r="S17" s="88" t="str">
        <f>'Вопросы Группы 2'!M18</f>
        <v>ООР</v>
      </c>
    </row>
    <row r="18" spans="1:19" ht="29.25" customHeight="1" x14ac:dyDescent="0.25">
      <c r="A18" s="307" t="s">
        <v>804</v>
      </c>
      <c r="B18" s="307"/>
      <c r="C18" s="307"/>
      <c r="D18" s="307"/>
      <c r="E18" s="307"/>
      <c r="F18" s="307"/>
      <c r="G18" s="307"/>
      <c r="H18" s="307"/>
      <c r="I18" s="307"/>
      <c r="J18" s="84"/>
      <c r="K18" s="86">
        <f>'Вопросы Группы 2'!B19</f>
        <v>13</v>
      </c>
      <c r="L18" s="87">
        <f>'Вопросы Группы 2'!D19</f>
        <v>0</v>
      </c>
      <c r="M18" s="87">
        <f>'Вопросы Группы 2'!E19</f>
        <v>1</v>
      </c>
      <c r="N18" s="87">
        <f>'Вопросы Группы 2'!F19</f>
        <v>0</v>
      </c>
      <c r="O18" s="87">
        <f>'Вопросы Группы 2'!G19</f>
        <v>0</v>
      </c>
      <c r="P18" s="87">
        <f>'Вопросы Группы 2'!H19</f>
        <v>0</v>
      </c>
      <c r="Q18" s="87">
        <f>'Вопросы Группы 2'!K19</f>
        <v>4</v>
      </c>
      <c r="R18" s="87">
        <f>'Вопросы Группы 2'!L19</f>
        <v>4</v>
      </c>
      <c r="S18" s="88" t="str">
        <f>'Вопросы Группы 2'!M19</f>
        <v>ООР</v>
      </c>
    </row>
    <row r="19" spans="1:19" x14ac:dyDescent="0.25">
      <c r="A19" s="84"/>
      <c r="B19" s="84"/>
      <c r="C19" s="84"/>
      <c r="D19" s="84"/>
      <c r="E19" s="84"/>
      <c r="F19" s="84"/>
      <c r="G19" s="84"/>
      <c r="H19" s="84"/>
      <c r="I19" s="84"/>
      <c r="J19" s="84"/>
      <c r="K19" s="86">
        <f>'Вопросы Группы 2'!B20</f>
        <v>14</v>
      </c>
      <c r="L19" s="87">
        <f>'Вопросы Группы 2'!D20</f>
        <v>0</v>
      </c>
      <c r="M19" s="87">
        <f>'Вопросы Группы 2'!E20</f>
        <v>0</v>
      </c>
      <c r="N19" s="87">
        <f>'Вопросы Группы 2'!F20</f>
        <v>1</v>
      </c>
      <c r="O19" s="87">
        <f>'Вопросы Группы 2'!G20</f>
        <v>0</v>
      </c>
      <c r="P19" s="87">
        <f>'Вопросы Группы 2'!H20</f>
        <v>0</v>
      </c>
      <c r="Q19" s="87">
        <f>'Вопросы Группы 2'!K20</f>
        <v>3</v>
      </c>
      <c r="R19" s="87">
        <f>'Вопросы Группы 2'!L20</f>
        <v>4</v>
      </c>
      <c r="S19" s="88" t="str">
        <f>'Вопросы Группы 2'!M20</f>
        <v>ООР</v>
      </c>
    </row>
    <row r="20" spans="1:19" x14ac:dyDescent="0.25">
      <c r="A20" s="84"/>
      <c r="B20" s="84"/>
      <c r="C20" s="84"/>
      <c r="D20" s="84"/>
      <c r="E20" s="84"/>
      <c r="F20" s="84"/>
      <c r="G20" s="84"/>
      <c r="H20" s="84"/>
      <c r="I20" s="84"/>
      <c r="J20" s="84"/>
      <c r="K20" s="86">
        <f>'Вопросы Группы 2'!B21</f>
        <v>15</v>
      </c>
      <c r="L20" s="87">
        <f>'Вопросы Группы 2'!D21</f>
        <v>0</v>
      </c>
      <c r="M20" s="87">
        <f>'Вопросы Группы 2'!E21</f>
        <v>1</v>
      </c>
      <c r="N20" s="87">
        <f>'Вопросы Группы 2'!F21</f>
        <v>0</v>
      </c>
      <c r="O20" s="87">
        <f>'Вопросы Группы 2'!G21</f>
        <v>0</v>
      </c>
      <c r="P20" s="87">
        <f>'Вопросы Группы 2'!H21</f>
        <v>0</v>
      </c>
      <c r="Q20" s="87">
        <f>'Вопросы Группы 2'!K21</f>
        <v>4</v>
      </c>
      <c r="R20" s="87">
        <f>'Вопросы Группы 2'!L21</f>
        <v>4</v>
      </c>
      <c r="S20" s="88" t="str">
        <f>'Вопросы Группы 2'!M21</f>
        <v>ООР</v>
      </c>
    </row>
    <row r="21" spans="1:19" x14ac:dyDescent="0.25">
      <c r="A21" s="29"/>
      <c r="B21" s="34"/>
      <c r="C21" s="34"/>
      <c r="D21" s="34"/>
      <c r="E21" s="34"/>
      <c r="F21" s="34"/>
      <c r="G21" s="34"/>
      <c r="H21" s="34"/>
      <c r="I21" s="34"/>
      <c r="J21" s="34"/>
      <c r="K21" s="86">
        <f>'Вопросы Группы 2'!B22</f>
        <v>16</v>
      </c>
      <c r="L21" s="87">
        <f>'Вопросы Группы 2'!D22</f>
        <v>0</v>
      </c>
      <c r="M21" s="87">
        <f>'Вопросы Группы 2'!E22</f>
        <v>0</v>
      </c>
      <c r="N21" s="87">
        <f>'Вопросы Группы 2'!F22</f>
        <v>1</v>
      </c>
      <c r="O21" s="87">
        <f>'Вопросы Группы 2'!G22</f>
        <v>0</v>
      </c>
      <c r="P21" s="87">
        <f>'Вопросы Группы 2'!H22</f>
        <v>0</v>
      </c>
      <c r="Q21" s="87">
        <f>'Вопросы Группы 2'!K22</f>
        <v>3</v>
      </c>
      <c r="R21" s="87">
        <f>'Вопросы Группы 2'!L22</f>
        <v>4</v>
      </c>
      <c r="S21" s="88" t="str">
        <f>'Вопросы Группы 2'!M22</f>
        <v>ООР</v>
      </c>
    </row>
    <row r="22" spans="1:19" x14ac:dyDescent="0.25">
      <c r="A22" s="34"/>
      <c r="B22" s="34"/>
      <c r="C22" s="34"/>
      <c r="D22" s="34"/>
      <c r="E22" s="34"/>
      <c r="F22" s="34"/>
      <c r="G22" s="34"/>
      <c r="H22" s="34"/>
      <c r="I22" s="34"/>
      <c r="J22" s="34"/>
      <c r="K22" s="86">
        <f>'Вопросы Группы 2'!B23</f>
        <v>17</v>
      </c>
      <c r="L22" s="87">
        <f>'Вопросы Группы 2'!D23</f>
        <v>0</v>
      </c>
      <c r="M22" s="87">
        <f>'Вопросы Группы 2'!E23</f>
        <v>1</v>
      </c>
      <c r="N22" s="87">
        <f>'Вопросы Группы 2'!F23</f>
        <v>0</v>
      </c>
      <c r="O22" s="87">
        <f>'Вопросы Группы 2'!G23</f>
        <v>0</v>
      </c>
      <c r="P22" s="87">
        <f>'Вопросы Группы 2'!H23</f>
        <v>0</v>
      </c>
      <c r="Q22" s="87">
        <f>'Вопросы Группы 2'!K23</f>
        <v>4</v>
      </c>
      <c r="R22" s="87">
        <f>'Вопросы Группы 2'!L23</f>
        <v>4</v>
      </c>
      <c r="S22" s="88" t="str">
        <f>'Вопросы Группы 2'!M23</f>
        <v>ООР</v>
      </c>
    </row>
    <row r="23" spans="1:19" x14ac:dyDescent="0.25">
      <c r="A23" s="34"/>
      <c r="B23" s="34"/>
      <c r="C23" s="34"/>
      <c r="D23" s="34"/>
      <c r="E23" s="34"/>
      <c r="F23" s="34"/>
      <c r="G23" s="34"/>
      <c r="H23" s="34"/>
      <c r="I23" s="34"/>
      <c r="J23" s="34"/>
      <c r="K23" s="86">
        <f>'Вопросы Группы 2'!B24</f>
        <v>18</v>
      </c>
      <c r="L23" s="87">
        <f>'Вопросы Группы 2'!D24</f>
        <v>0</v>
      </c>
      <c r="M23" s="87">
        <f>'Вопросы Группы 2'!E24</f>
        <v>0</v>
      </c>
      <c r="N23" s="87">
        <f>'Вопросы Группы 2'!F24</f>
        <v>0</v>
      </c>
      <c r="O23" s="87">
        <f>'Вопросы Группы 2'!G24</f>
        <v>1</v>
      </c>
      <c r="P23" s="87">
        <f>'Вопросы Группы 2'!H24</f>
        <v>0</v>
      </c>
      <c r="Q23" s="87">
        <f>'Вопросы Группы 2'!K24</f>
        <v>2</v>
      </c>
      <c r="R23" s="87">
        <f>'Вопросы Группы 2'!L24</f>
        <v>4</v>
      </c>
      <c r="S23" s="88" t="str">
        <f>'Вопросы Группы 2'!M24</f>
        <v>ООР</v>
      </c>
    </row>
    <row r="24" spans="1:19" x14ac:dyDescent="0.25">
      <c r="A24" s="34"/>
      <c r="B24" s="34"/>
      <c r="C24" s="34"/>
      <c r="D24" s="34"/>
      <c r="E24" s="34"/>
      <c r="F24" s="34"/>
      <c r="G24" s="34"/>
      <c r="H24" s="34"/>
      <c r="I24" s="34"/>
      <c r="J24" s="34"/>
      <c r="K24" s="86">
        <f>'Вопросы Группы 2'!B25</f>
        <v>19</v>
      </c>
      <c r="L24" s="87">
        <f>'Вопросы Группы 2'!D25</f>
        <v>0</v>
      </c>
      <c r="M24" s="87">
        <f>'Вопросы Группы 2'!E25</f>
        <v>1</v>
      </c>
      <c r="N24" s="87">
        <f>'Вопросы Группы 2'!F25</f>
        <v>0</v>
      </c>
      <c r="O24" s="87">
        <f>'Вопросы Группы 2'!G25</f>
        <v>0</v>
      </c>
      <c r="P24" s="87">
        <f>'Вопросы Группы 2'!H25</f>
        <v>0</v>
      </c>
      <c r="Q24" s="87">
        <f>'Вопросы Группы 2'!K25</f>
        <v>4</v>
      </c>
      <c r="R24" s="87">
        <f>'Вопросы Группы 2'!L25</f>
        <v>4</v>
      </c>
      <c r="S24" s="88" t="str">
        <f>'Вопросы Группы 2'!M25</f>
        <v>ООР</v>
      </c>
    </row>
    <row r="25" spans="1:19" x14ac:dyDescent="0.25">
      <c r="A25" s="34"/>
      <c r="B25" s="34"/>
      <c r="C25" s="34"/>
      <c r="D25" s="34"/>
      <c r="E25" s="34"/>
      <c r="F25" s="34"/>
      <c r="G25" s="34"/>
      <c r="H25" s="34"/>
      <c r="I25" s="34"/>
      <c r="J25" s="34"/>
      <c r="K25" s="86">
        <f>'Вопросы Группы 2'!B26</f>
        <v>20</v>
      </c>
      <c r="L25" s="87">
        <f>'Вопросы Группы 2'!D26</f>
        <v>0</v>
      </c>
      <c r="M25" s="87">
        <f>'Вопросы Группы 2'!E26</f>
        <v>1</v>
      </c>
      <c r="N25" s="87">
        <f>'Вопросы Группы 2'!F26</f>
        <v>0</v>
      </c>
      <c r="O25" s="87">
        <f>'Вопросы Группы 2'!G26</f>
        <v>0</v>
      </c>
      <c r="P25" s="87">
        <f>'Вопросы Группы 2'!H26</f>
        <v>0</v>
      </c>
      <c r="Q25" s="87">
        <f>'Вопросы Группы 2'!K26</f>
        <v>4</v>
      </c>
      <c r="R25" s="87">
        <f>'Вопросы Группы 2'!L26</f>
        <v>4</v>
      </c>
      <c r="S25" s="88" t="str">
        <f>'Вопросы Группы 2'!M26</f>
        <v>ООР</v>
      </c>
    </row>
    <row r="26" spans="1:19" x14ac:dyDescent="0.25">
      <c r="A26" s="34"/>
      <c r="B26" s="34"/>
      <c r="C26" s="34"/>
      <c r="D26" s="34"/>
      <c r="E26" s="34"/>
      <c r="F26" s="34"/>
      <c r="G26" s="34"/>
      <c r="H26" s="34"/>
      <c r="I26" s="34"/>
      <c r="J26" s="34"/>
      <c r="K26" s="86">
        <f>'Вопросы Группы 2'!B27</f>
        <v>21</v>
      </c>
      <c r="L26" s="87">
        <f>'Вопросы Группы 2'!D27</f>
        <v>0</v>
      </c>
      <c r="M26" s="87">
        <f>'Вопросы Группы 2'!E27</f>
        <v>0</v>
      </c>
      <c r="N26" s="87">
        <f>'Вопросы Группы 2'!F27</f>
        <v>1</v>
      </c>
      <c r="O26" s="87">
        <f>'Вопросы Группы 2'!G27</f>
        <v>0</v>
      </c>
      <c r="P26" s="87">
        <f>'Вопросы Группы 2'!H27</f>
        <v>0</v>
      </c>
      <c r="Q26" s="87">
        <f>'Вопросы Группы 2'!K27</f>
        <v>3</v>
      </c>
      <c r="R26" s="87">
        <f>'Вопросы Группы 2'!L27</f>
        <v>4</v>
      </c>
      <c r="S26" s="88" t="str">
        <f>'Вопросы Группы 2'!M27</f>
        <v>ООР</v>
      </c>
    </row>
    <row r="27" spans="1:19" x14ac:dyDescent="0.25">
      <c r="A27" s="34"/>
      <c r="B27" s="34"/>
      <c r="C27" s="34"/>
      <c r="D27" s="34"/>
      <c r="E27" s="34"/>
      <c r="F27" s="34"/>
      <c r="G27" s="34"/>
      <c r="H27" s="34"/>
      <c r="I27" s="34"/>
      <c r="J27" s="34"/>
      <c r="K27" s="86">
        <f>'Вопросы Группы 2'!B28</f>
        <v>22</v>
      </c>
      <c r="L27" s="87">
        <f>'Вопросы Группы 2'!D28</f>
        <v>0</v>
      </c>
      <c r="M27" s="87">
        <f>'Вопросы Группы 2'!E28</f>
        <v>1</v>
      </c>
      <c r="N27" s="87">
        <f>'Вопросы Группы 2'!F28</f>
        <v>0</v>
      </c>
      <c r="O27" s="87">
        <f>'Вопросы Группы 2'!G28</f>
        <v>0</v>
      </c>
      <c r="P27" s="87">
        <f>'Вопросы Группы 2'!H28</f>
        <v>0</v>
      </c>
      <c r="Q27" s="87">
        <f>'Вопросы Группы 2'!K28</f>
        <v>4</v>
      </c>
      <c r="R27" s="87">
        <f>'Вопросы Группы 2'!L28</f>
        <v>4</v>
      </c>
      <c r="S27" s="88" t="str">
        <f>'Вопросы Группы 2'!M28</f>
        <v>ООР</v>
      </c>
    </row>
    <row r="28" spans="1:19" x14ac:dyDescent="0.25">
      <c r="A28" s="34"/>
      <c r="B28" s="34"/>
      <c r="C28" s="34"/>
      <c r="D28" s="34"/>
      <c r="E28" s="34"/>
      <c r="F28" s="34"/>
      <c r="G28" s="34"/>
      <c r="H28" s="34"/>
      <c r="I28" s="34"/>
      <c r="J28" s="34"/>
      <c r="K28" s="86">
        <f>'Вопросы Группы 2'!B29</f>
        <v>23</v>
      </c>
      <c r="L28" s="87">
        <f>'Вопросы Группы 2'!D29</f>
        <v>0</v>
      </c>
      <c r="M28" s="87">
        <f>'Вопросы Группы 2'!E29</f>
        <v>1</v>
      </c>
      <c r="N28" s="87">
        <f>'Вопросы Группы 2'!F29</f>
        <v>0</v>
      </c>
      <c r="O28" s="87">
        <f>'Вопросы Группы 2'!G29</f>
        <v>0</v>
      </c>
      <c r="P28" s="87">
        <f>'Вопросы Группы 2'!H29</f>
        <v>0</v>
      </c>
      <c r="Q28" s="87">
        <f>'Вопросы Группы 2'!K29</f>
        <v>8</v>
      </c>
      <c r="R28" s="87">
        <f>'Вопросы Группы 2'!L29</f>
        <v>8</v>
      </c>
      <c r="S28" s="88" t="str">
        <f>'Вопросы Группы 2'!M29</f>
        <v>ООР</v>
      </c>
    </row>
    <row r="29" spans="1:19" x14ac:dyDescent="0.25">
      <c r="A29" s="34"/>
      <c r="B29" s="34"/>
      <c r="C29" s="34"/>
      <c r="D29" s="34"/>
      <c r="E29" s="34"/>
      <c r="F29" s="34"/>
      <c r="G29" s="34"/>
      <c r="H29" s="34"/>
      <c r="I29" s="34"/>
      <c r="J29" s="34"/>
      <c r="K29" s="86">
        <f>'Вопросы Группы 2'!B30</f>
        <v>24</v>
      </c>
      <c r="L29" s="87">
        <f>'Вопросы Группы 2'!D30</f>
        <v>0</v>
      </c>
      <c r="M29" s="87">
        <f>'Вопросы Группы 2'!E30</f>
        <v>1</v>
      </c>
      <c r="N29" s="87">
        <f>'Вопросы Группы 2'!F30</f>
        <v>0</v>
      </c>
      <c r="O29" s="87">
        <f>'Вопросы Группы 2'!G30</f>
        <v>0</v>
      </c>
      <c r="P29" s="87">
        <f>'Вопросы Группы 2'!H30</f>
        <v>0</v>
      </c>
      <c r="Q29" s="87">
        <f>'Вопросы Группы 2'!K30</f>
        <v>4</v>
      </c>
      <c r="R29" s="87">
        <f>'Вопросы Группы 2'!L30</f>
        <v>4</v>
      </c>
      <c r="S29" s="88" t="str">
        <f>'Вопросы Группы 2'!M30</f>
        <v>ООР</v>
      </c>
    </row>
    <row r="30" spans="1:19" x14ac:dyDescent="0.25">
      <c r="A30" s="34"/>
      <c r="B30" s="34"/>
      <c r="C30" s="34"/>
      <c r="D30" s="34"/>
      <c r="E30" s="34"/>
      <c r="F30" s="34"/>
      <c r="G30" s="34"/>
      <c r="H30" s="34"/>
      <c r="I30" s="34"/>
      <c r="J30" s="34"/>
      <c r="K30" s="86">
        <f>'Вопросы Группы 2'!B31</f>
        <v>25</v>
      </c>
      <c r="L30" s="87">
        <f>'Вопросы Группы 2'!D31</f>
        <v>0</v>
      </c>
      <c r="M30" s="87">
        <f>'Вопросы Группы 2'!E31</f>
        <v>1</v>
      </c>
      <c r="N30" s="87">
        <f>'Вопросы Группы 2'!F31</f>
        <v>0</v>
      </c>
      <c r="O30" s="87">
        <f>'Вопросы Группы 2'!G31</f>
        <v>0</v>
      </c>
      <c r="P30" s="87">
        <f>'Вопросы Группы 2'!H31</f>
        <v>0</v>
      </c>
      <c r="Q30" s="87">
        <f>'Вопросы Группы 2'!K31</f>
        <v>4</v>
      </c>
      <c r="R30" s="87">
        <f>'Вопросы Группы 2'!L31</f>
        <v>4</v>
      </c>
      <c r="S30" s="88" t="str">
        <f>'Вопросы Группы 2'!M31</f>
        <v>ООР</v>
      </c>
    </row>
    <row r="31" spans="1:19" x14ac:dyDescent="0.25">
      <c r="A31" s="34"/>
      <c r="B31" s="34"/>
      <c r="C31" s="34"/>
      <c r="D31" s="34"/>
      <c r="E31" s="34"/>
      <c r="F31" s="34"/>
      <c r="G31" s="34"/>
      <c r="H31" s="34"/>
      <c r="I31" s="34"/>
      <c r="J31" s="34"/>
      <c r="K31" s="86">
        <f>'Вопросы Группы 2'!B32</f>
        <v>26</v>
      </c>
      <c r="L31" s="87">
        <f>'Вопросы Группы 2'!D32</f>
        <v>0</v>
      </c>
      <c r="M31" s="87">
        <f>'Вопросы Группы 2'!E32</f>
        <v>0</v>
      </c>
      <c r="N31" s="87">
        <f>'Вопросы Группы 2'!F32</f>
        <v>0</v>
      </c>
      <c r="O31" s="87">
        <f>'Вопросы Группы 2'!G32</f>
        <v>1</v>
      </c>
      <c r="P31" s="87">
        <f>'Вопросы Группы 2'!H32</f>
        <v>0</v>
      </c>
      <c r="Q31" s="87">
        <f>'Вопросы Группы 2'!K32</f>
        <v>2</v>
      </c>
      <c r="R31" s="87">
        <f>'Вопросы Группы 2'!L32</f>
        <v>4</v>
      </c>
      <c r="S31" s="88" t="str">
        <f>'Вопросы Группы 2'!M32</f>
        <v>ООР</v>
      </c>
    </row>
    <row r="32" spans="1:19" x14ac:dyDescent="0.25">
      <c r="A32" s="34"/>
      <c r="B32" s="34"/>
      <c r="C32" s="34"/>
      <c r="D32" s="34"/>
      <c r="E32" s="34"/>
      <c r="F32" s="34"/>
      <c r="G32" s="34"/>
      <c r="H32" s="34"/>
      <c r="I32" s="34"/>
      <c r="J32" s="34"/>
      <c r="K32" s="86">
        <f>'Вопросы Группы 2'!B34</f>
        <v>27</v>
      </c>
      <c r="L32" s="87">
        <f>'Вопросы Группы 2'!D34</f>
        <v>0</v>
      </c>
      <c r="M32" s="87">
        <f>'Вопросы Группы 2'!E34</f>
        <v>1</v>
      </c>
      <c r="N32" s="87">
        <f>'Вопросы Группы 2'!F34</f>
        <v>0</v>
      </c>
      <c r="O32" s="87">
        <f>'Вопросы Группы 2'!G34</f>
        <v>0</v>
      </c>
      <c r="P32" s="87">
        <f>'Вопросы Группы 2'!H34</f>
        <v>0</v>
      </c>
      <c r="Q32" s="87">
        <f>'Вопросы Группы 2'!K34</f>
        <v>4</v>
      </c>
      <c r="R32" s="87">
        <f>'Вопросы Группы 2'!L34</f>
        <v>4</v>
      </c>
      <c r="S32" s="88" t="str">
        <f>'Вопросы Группы 2'!M34</f>
        <v>ОВОС-ПЗ</v>
      </c>
    </row>
    <row r="33" spans="1:19" x14ac:dyDescent="0.25">
      <c r="A33" s="34"/>
      <c r="B33" s="34"/>
      <c r="C33" s="34"/>
      <c r="D33" s="34"/>
      <c r="E33" s="34"/>
      <c r="F33" s="34"/>
      <c r="G33" s="34"/>
      <c r="H33" s="34"/>
      <c r="I33" s="34"/>
      <c r="J33" s="34"/>
      <c r="K33" s="86">
        <f>'Вопросы Группы 2'!B35</f>
        <v>28</v>
      </c>
      <c r="L33" s="87">
        <f>'Вопросы Группы 2'!D35</f>
        <v>0</v>
      </c>
      <c r="M33" s="87">
        <f>'Вопросы Группы 2'!E35</f>
        <v>0</v>
      </c>
      <c r="N33" s="87">
        <f>'Вопросы Группы 2'!F35</f>
        <v>0</v>
      </c>
      <c r="O33" s="87">
        <f>'Вопросы Группы 2'!G35</f>
        <v>0</v>
      </c>
      <c r="P33" s="87">
        <f>'Вопросы Группы 2'!H35</f>
        <v>1</v>
      </c>
      <c r="Q33" s="87">
        <f>'Вопросы Группы 2'!K35</f>
        <v>2</v>
      </c>
      <c r="R33" s="87">
        <f>'Вопросы Группы 2'!L35</f>
        <v>8</v>
      </c>
      <c r="S33" s="88" t="str">
        <f>'Вопросы Группы 2'!M35</f>
        <v>ОВОС-ПЗ</v>
      </c>
    </row>
    <row r="34" spans="1:19" x14ac:dyDescent="0.25">
      <c r="A34" s="34"/>
      <c r="B34" s="34"/>
      <c r="C34" s="34"/>
      <c r="D34" s="34"/>
      <c r="E34" s="34"/>
      <c r="F34" s="34"/>
      <c r="G34" s="34"/>
      <c r="H34" s="34"/>
      <c r="I34" s="34"/>
      <c r="J34" s="34"/>
      <c r="K34" s="86">
        <f>'Вопросы Группы 2'!B36</f>
        <v>29</v>
      </c>
      <c r="L34" s="87">
        <f>'Вопросы Группы 2'!D36</f>
        <v>0</v>
      </c>
      <c r="M34" s="87">
        <f>'Вопросы Группы 2'!E36</f>
        <v>1</v>
      </c>
      <c r="N34" s="87">
        <f>'Вопросы Группы 2'!F36</f>
        <v>0</v>
      </c>
      <c r="O34" s="87">
        <f>'Вопросы Группы 2'!G36</f>
        <v>0</v>
      </c>
      <c r="P34" s="87">
        <f>'Вопросы Группы 2'!H36</f>
        <v>0</v>
      </c>
      <c r="Q34" s="87">
        <f>'Вопросы Группы 2'!K36</f>
        <v>8</v>
      </c>
      <c r="R34" s="87">
        <f>'Вопросы Группы 2'!L36</f>
        <v>8</v>
      </c>
      <c r="S34" s="88" t="str">
        <f>'Вопросы Группы 2'!M36</f>
        <v>ОВОС-ПЗ</v>
      </c>
    </row>
    <row r="35" spans="1:19" x14ac:dyDescent="0.25">
      <c r="A35" s="34"/>
      <c r="B35" s="34"/>
      <c r="C35" s="34"/>
      <c r="D35" s="34"/>
      <c r="E35" s="34"/>
      <c r="F35" s="34"/>
      <c r="G35" s="34"/>
      <c r="H35" s="34"/>
      <c r="I35" s="34"/>
      <c r="J35" s="34"/>
      <c r="K35" s="86">
        <f>'Вопросы Группы 2'!B37</f>
        <v>30</v>
      </c>
      <c r="L35" s="87">
        <f>'Вопросы Группы 2'!D37</f>
        <v>0</v>
      </c>
      <c r="M35" s="87">
        <f>'Вопросы Группы 2'!E37</f>
        <v>0</v>
      </c>
      <c r="N35" s="87">
        <f>'Вопросы Группы 2'!F37</f>
        <v>0</v>
      </c>
      <c r="O35" s="87">
        <f>'Вопросы Группы 2'!G37</f>
        <v>0</v>
      </c>
      <c r="P35" s="87">
        <f>'Вопросы Группы 2'!H37</f>
        <v>1</v>
      </c>
      <c r="Q35" s="87">
        <f>'Вопросы Группы 2'!K37</f>
        <v>1</v>
      </c>
      <c r="R35" s="87">
        <f>'Вопросы Группы 2'!L37</f>
        <v>4</v>
      </c>
      <c r="S35" s="88" t="str">
        <f>'Вопросы Группы 2'!M37</f>
        <v>ОВОС-ПЗ</v>
      </c>
    </row>
    <row r="36" spans="1:19" x14ac:dyDescent="0.25">
      <c r="A36" s="34"/>
      <c r="B36" s="34"/>
      <c r="C36" s="34"/>
      <c r="D36" s="34"/>
      <c r="E36" s="34"/>
      <c r="F36" s="34"/>
      <c r="G36" s="34"/>
      <c r="H36" s="34"/>
      <c r="I36" s="34"/>
      <c r="J36" s="34"/>
      <c r="K36" s="86">
        <f>'Вопросы Группы 2'!B38</f>
        <v>31</v>
      </c>
      <c r="L36" s="87">
        <f>'Вопросы Группы 2'!D38</f>
        <v>0</v>
      </c>
      <c r="M36" s="87">
        <f>'Вопросы Группы 2'!E38</f>
        <v>1</v>
      </c>
      <c r="N36" s="87">
        <f>'Вопросы Группы 2'!F38</f>
        <v>0</v>
      </c>
      <c r="O36" s="87">
        <f>'Вопросы Группы 2'!G38</f>
        <v>0</v>
      </c>
      <c r="P36" s="87">
        <f>'Вопросы Группы 2'!H38</f>
        <v>0</v>
      </c>
      <c r="Q36" s="87">
        <f>'Вопросы Группы 2'!K38</f>
        <v>8</v>
      </c>
      <c r="R36" s="87">
        <f>'Вопросы Группы 2'!L38</f>
        <v>8</v>
      </c>
      <c r="S36" s="88" t="str">
        <f>'Вопросы Группы 2'!M38</f>
        <v>ОВОС-ПЗ</v>
      </c>
    </row>
    <row r="37" spans="1:19" x14ac:dyDescent="0.25">
      <c r="A37" s="34"/>
      <c r="B37" s="34"/>
      <c r="C37" s="34"/>
      <c r="D37" s="34"/>
      <c r="E37" s="34"/>
      <c r="F37" s="34"/>
      <c r="G37" s="34"/>
      <c r="H37" s="34"/>
      <c r="I37" s="34"/>
      <c r="J37" s="34"/>
      <c r="K37" s="86">
        <f>'Вопросы Группы 2'!B39</f>
        <v>32</v>
      </c>
      <c r="L37" s="87">
        <f>'Вопросы Группы 2'!D39</f>
        <v>0</v>
      </c>
      <c r="M37" s="87">
        <f>'Вопросы Группы 2'!E39</f>
        <v>0</v>
      </c>
      <c r="N37" s="87">
        <f>'Вопросы Группы 2'!F39</f>
        <v>1</v>
      </c>
      <c r="O37" s="87">
        <f>'Вопросы Группы 2'!G39</f>
        <v>0</v>
      </c>
      <c r="P37" s="87">
        <f>'Вопросы Группы 2'!H39</f>
        <v>0</v>
      </c>
      <c r="Q37" s="87">
        <f>'Вопросы Группы 2'!K39</f>
        <v>6</v>
      </c>
      <c r="R37" s="87">
        <f>'Вопросы Группы 2'!L39</f>
        <v>8</v>
      </c>
      <c r="S37" s="88" t="str">
        <f>'Вопросы Группы 2'!M39</f>
        <v>ОВОС-ПЗ</v>
      </c>
    </row>
    <row r="38" spans="1:19" x14ac:dyDescent="0.25">
      <c r="A38" s="34"/>
      <c r="B38" s="34"/>
      <c r="C38" s="34"/>
      <c r="D38" s="34"/>
      <c r="E38" s="34"/>
      <c r="F38" s="34"/>
      <c r="G38" s="34"/>
      <c r="H38" s="34"/>
      <c r="I38" s="34"/>
      <c r="J38" s="34"/>
      <c r="K38" s="86">
        <f>'Вопросы Группы 2'!B40</f>
        <v>33</v>
      </c>
      <c r="L38" s="87">
        <f>'Вопросы Группы 2'!D40</f>
        <v>0</v>
      </c>
      <c r="M38" s="87">
        <f>'Вопросы Группы 2'!E40</f>
        <v>0</v>
      </c>
      <c r="N38" s="87">
        <f>'Вопросы Группы 2'!F40</f>
        <v>0</v>
      </c>
      <c r="O38" s="87">
        <f>'Вопросы Группы 2'!G40</f>
        <v>0</v>
      </c>
      <c r="P38" s="87">
        <f>'Вопросы Группы 2'!H40</f>
        <v>1</v>
      </c>
      <c r="Q38" s="87">
        <f>'Вопросы Группы 2'!K40</f>
        <v>1</v>
      </c>
      <c r="R38" s="87">
        <f>'Вопросы Группы 2'!L40</f>
        <v>4</v>
      </c>
      <c r="S38" s="88" t="str">
        <f>'Вопросы Группы 2'!M40</f>
        <v>ОВОС-ПЗ</v>
      </c>
    </row>
    <row r="39" spans="1:19" x14ac:dyDescent="0.25">
      <c r="A39" s="34"/>
      <c r="B39" s="34"/>
      <c r="C39" s="34"/>
      <c r="D39" s="34"/>
      <c r="E39" s="34"/>
      <c r="F39" s="34"/>
      <c r="G39" s="34"/>
      <c r="H39" s="34"/>
      <c r="I39" s="34"/>
      <c r="J39" s="34"/>
      <c r="K39" s="86">
        <f>'Вопросы Группы 2'!B41</f>
        <v>34</v>
      </c>
      <c r="L39" s="87">
        <f>'Вопросы Группы 2'!D41</f>
        <v>0</v>
      </c>
      <c r="M39" s="87">
        <f>'Вопросы Группы 2'!E41</f>
        <v>0</v>
      </c>
      <c r="N39" s="87">
        <f>'Вопросы Группы 2'!F41</f>
        <v>1</v>
      </c>
      <c r="O39" s="87">
        <f>'Вопросы Группы 2'!G41</f>
        <v>0</v>
      </c>
      <c r="P39" s="87">
        <f>'Вопросы Группы 2'!H41</f>
        <v>0</v>
      </c>
      <c r="Q39" s="87">
        <f>'Вопросы Группы 2'!K41</f>
        <v>3</v>
      </c>
      <c r="R39" s="87">
        <f>'Вопросы Группы 2'!L41</f>
        <v>4</v>
      </c>
      <c r="S39" s="88" t="str">
        <f>'Вопросы Группы 2'!M41</f>
        <v>ОВОС-ПЗ</v>
      </c>
    </row>
    <row r="40" spans="1:19" x14ac:dyDescent="0.25">
      <c r="A40" s="34"/>
      <c r="B40" s="34"/>
      <c r="C40" s="34"/>
      <c r="D40" s="34"/>
      <c r="E40" s="34"/>
      <c r="F40" s="34"/>
      <c r="G40" s="34"/>
      <c r="H40" s="34"/>
      <c r="I40" s="34"/>
      <c r="J40" s="34"/>
      <c r="K40" s="86">
        <f>'Вопросы Группы 2'!B42</f>
        <v>35</v>
      </c>
      <c r="L40" s="87">
        <f>'Вопросы Группы 2'!D42</f>
        <v>0</v>
      </c>
      <c r="M40" s="87">
        <f>'Вопросы Группы 2'!E42</f>
        <v>0</v>
      </c>
      <c r="N40" s="87">
        <f>'Вопросы Группы 2'!F42</f>
        <v>1</v>
      </c>
      <c r="O40" s="87">
        <f>'Вопросы Группы 2'!G42</f>
        <v>0</v>
      </c>
      <c r="P40" s="87">
        <f>'Вопросы Группы 2'!H42</f>
        <v>0</v>
      </c>
      <c r="Q40" s="87">
        <f>'Вопросы Группы 2'!K42</f>
        <v>3</v>
      </c>
      <c r="R40" s="87">
        <f>'Вопросы Группы 2'!L42</f>
        <v>4</v>
      </c>
      <c r="S40" s="88" t="str">
        <f>'Вопросы Группы 2'!M42</f>
        <v>ОВОС-ПЗ</v>
      </c>
    </row>
    <row r="41" spans="1:19" x14ac:dyDescent="0.25">
      <c r="A41" s="34"/>
      <c r="B41" s="34"/>
      <c r="C41" s="34"/>
      <c r="D41" s="34"/>
      <c r="E41" s="34"/>
      <c r="F41" s="34"/>
      <c r="G41" s="34"/>
      <c r="H41" s="34"/>
      <c r="I41" s="34"/>
      <c r="J41" s="34"/>
      <c r="K41" s="86">
        <f>'Вопросы Группы 2'!B43</f>
        <v>36</v>
      </c>
      <c r="L41" s="87">
        <f>'Вопросы Группы 2'!D43</f>
        <v>0</v>
      </c>
      <c r="M41" s="87">
        <f>'Вопросы Группы 2'!E43</f>
        <v>1</v>
      </c>
      <c r="N41" s="87">
        <f>'Вопросы Группы 2'!F43</f>
        <v>0</v>
      </c>
      <c r="O41" s="87">
        <f>'Вопросы Группы 2'!G43</f>
        <v>0</v>
      </c>
      <c r="P41" s="87">
        <f>'Вопросы Группы 2'!H43</f>
        <v>0</v>
      </c>
      <c r="Q41" s="87">
        <f>'Вопросы Группы 2'!K43</f>
        <v>4</v>
      </c>
      <c r="R41" s="87">
        <f>'Вопросы Группы 2'!L43</f>
        <v>4</v>
      </c>
      <c r="S41" s="88" t="str">
        <f>'Вопросы Группы 2'!M43</f>
        <v>ОВОС-ПЗ</v>
      </c>
    </row>
    <row r="42" spans="1:19" x14ac:dyDescent="0.25">
      <c r="A42" s="34"/>
      <c r="B42" s="34"/>
      <c r="C42" s="34"/>
      <c r="D42" s="34"/>
      <c r="E42" s="34"/>
      <c r="F42" s="34"/>
      <c r="G42" s="34"/>
      <c r="H42" s="34"/>
      <c r="I42" s="34"/>
      <c r="J42" s="34"/>
      <c r="K42" s="86">
        <f>'Вопросы Группы 2'!B44</f>
        <v>37</v>
      </c>
      <c r="L42" s="87">
        <f>'Вопросы Группы 2'!D44</f>
        <v>0</v>
      </c>
      <c r="M42" s="87">
        <f>'Вопросы Группы 2'!E44</f>
        <v>1</v>
      </c>
      <c r="N42" s="87">
        <f>'Вопросы Группы 2'!F44</f>
        <v>0</v>
      </c>
      <c r="O42" s="87">
        <f>'Вопросы Группы 2'!G44</f>
        <v>0</v>
      </c>
      <c r="P42" s="87">
        <f>'Вопросы Группы 2'!H44</f>
        <v>0</v>
      </c>
      <c r="Q42" s="87">
        <f>'Вопросы Группы 2'!K44</f>
        <v>4</v>
      </c>
      <c r="R42" s="87">
        <f>'Вопросы Группы 2'!L44</f>
        <v>4</v>
      </c>
      <c r="S42" s="88" t="str">
        <f>'Вопросы Группы 2'!M44</f>
        <v>ОВОС-ПЗ</v>
      </c>
    </row>
    <row r="43" spans="1:19" x14ac:dyDescent="0.25">
      <c r="A43" s="34"/>
      <c r="B43" s="34"/>
      <c r="C43" s="34"/>
      <c r="D43" s="34"/>
      <c r="E43" s="34"/>
      <c r="F43" s="34"/>
      <c r="G43" s="34"/>
      <c r="H43" s="34"/>
      <c r="I43" s="34"/>
      <c r="J43" s="34"/>
      <c r="K43" s="86">
        <f>'Вопросы Группы 2'!B45</f>
        <v>38</v>
      </c>
      <c r="L43" s="87">
        <f>'Вопросы Группы 2'!D45</f>
        <v>0</v>
      </c>
      <c r="M43" s="87">
        <f>'Вопросы Группы 2'!E45</f>
        <v>1</v>
      </c>
      <c r="N43" s="87">
        <f>'Вопросы Группы 2'!F45</f>
        <v>0</v>
      </c>
      <c r="O43" s="87">
        <f>'Вопросы Группы 2'!G45</f>
        <v>0</v>
      </c>
      <c r="P43" s="87">
        <f>'Вопросы Группы 2'!H45</f>
        <v>0</v>
      </c>
      <c r="Q43" s="87">
        <f>'Вопросы Группы 2'!K45</f>
        <v>4</v>
      </c>
      <c r="R43" s="87">
        <f>'Вопросы Группы 2'!L45</f>
        <v>4</v>
      </c>
      <c r="S43" s="88" t="str">
        <f>'Вопросы Группы 2'!M45</f>
        <v>ОВОС-ПЗ</v>
      </c>
    </row>
    <row r="44" spans="1:19" x14ac:dyDescent="0.25">
      <c r="A44" s="34"/>
      <c r="B44" s="34"/>
      <c r="C44" s="34"/>
      <c r="D44" s="34"/>
      <c r="E44" s="34"/>
      <c r="F44" s="34"/>
      <c r="G44" s="34"/>
      <c r="H44" s="34"/>
      <c r="I44" s="34"/>
      <c r="J44" s="34"/>
      <c r="K44" s="86">
        <f>'Вопросы Группы 2'!B46</f>
        <v>39</v>
      </c>
      <c r="L44" s="87">
        <f>'Вопросы Группы 2'!D46</f>
        <v>0</v>
      </c>
      <c r="M44" s="87">
        <f>'Вопросы Группы 2'!E46</f>
        <v>1</v>
      </c>
      <c r="N44" s="87">
        <f>'Вопросы Группы 2'!F46</f>
        <v>0</v>
      </c>
      <c r="O44" s="87">
        <f>'Вопросы Группы 2'!G46</f>
        <v>0</v>
      </c>
      <c r="P44" s="87">
        <f>'Вопросы Группы 2'!H46</f>
        <v>0</v>
      </c>
      <c r="Q44" s="87">
        <f>'Вопросы Группы 2'!K46</f>
        <v>4</v>
      </c>
      <c r="R44" s="87">
        <f>'Вопросы Группы 2'!L46</f>
        <v>4</v>
      </c>
      <c r="S44" s="88" t="str">
        <f>'Вопросы Группы 2'!M46</f>
        <v>ОВОС-ПЗ</v>
      </c>
    </row>
    <row r="45" spans="1:19" x14ac:dyDescent="0.25">
      <c r="A45" s="34"/>
      <c r="B45" s="34"/>
      <c r="C45" s="34"/>
      <c r="D45" s="34"/>
      <c r="E45" s="34"/>
      <c r="F45" s="34"/>
      <c r="G45" s="34"/>
      <c r="H45" s="34"/>
      <c r="I45" s="34"/>
      <c r="J45" s="34"/>
      <c r="K45" s="86">
        <f>'Вопросы Группы 2'!B47</f>
        <v>40</v>
      </c>
      <c r="L45" s="87">
        <f>'Вопросы Группы 2'!D47</f>
        <v>0</v>
      </c>
      <c r="M45" s="87">
        <f>'Вопросы Группы 2'!E47</f>
        <v>1</v>
      </c>
      <c r="N45" s="87">
        <f>'Вопросы Группы 2'!F47</f>
        <v>0</v>
      </c>
      <c r="O45" s="87">
        <f>'Вопросы Группы 2'!G47</f>
        <v>0</v>
      </c>
      <c r="P45" s="87">
        <f>'Вопросы Группы 2'!H47</f>
        <v>0</v>
      </c>
      <c r="Q45" s="87">
        <f>'Вопросы Группы 2'!K47</f>
        <v>4</v>
      </c>
      <c r="R45" s="87">
        <f>'Вопросы Группы 2'!L47</f>
        <v>4</v>
      </c>
      <c r="S45" s="88" t="str">
        <f>'Вопросы Группы 2'!M47</f>
        <v>ОВОС-ПЗ</v>
      </c>
    </row>
    <row r="46" spans="1:19" x14ac:dyDescent="0.25">
      <c r="A46" s="34"/>
      <c r="B46" s="34"/>
      <c r="C46" s="34"/>
      <c r="D46" s="34"/>
      <c r="E46" s="34"/>
      <c r="F46" s="34"/>
      <c r="G46" s="34"/>
      <c r="H46" s="34"/>
      <c r="I46" s="34"/>
      <c r="J46" s="34"/>
      <c r="K46" s="86">
        <f>'Вопросы Группы 2'!B48</f>
        <v>41</v>
      </c>
      <c r="L46" s="87">
        <f>'Вопросы Группы 2'!D48</f>
        <v>0</v>
      </c>
      <c r="M46" s="87">
        <f>'Вопросы Группы 2'!E48</f>
        <v>1</v>
      </c>
      <c r="N46" s="87">
        <f>'Вопросы Группы 2'!F48</f>
        <v>0</v>
      </c>
      <c r="O46" s="87">
        <f>'Вопросы Группы 2'!G48</f>
        <v>0</v>
      </c>
      <c r="P46" s="87">
        <f>'Вопросы Группы 2'!H48</f>
        <v>0</v>
      </c>
      <c r="Q46" s="87">
        <f>'Вопросы Группы 2'!K48</f>
        <v>4</v>
      </c>
      <c r="R46" s="87">
        <f>'Вопросы Группы 2'!L48</f>
        <v>4</v>
      </c>
      <c r="S46" s="88" t="str">
        <f>'Вопросы Группы 2'!M48</f>
        <v>ОВОС-ПЗ</v>
      </c>
    </row>
    <row r="47" spans="1:19" x14ac:dyDescent="0.25">
      <c r="A47" s="34"/>
      <c r="B47" s="34"/>
      <c r="C47" s="34"/>
      <c r="D47" s="34"/>
      <c r="E47" s="34"/>
      <c r="F47" s="34"/>
      <c r="G47" s="34"/>
      <c r="H47" s="34"/>
      <c r="I47" s="34"/>
      <c r="J47" s="34"/>
      <c r="K47" s="86">
        <f>'Вопросы Группы 2'!B49</f>
        <v>42</v>
      </c>
      <c r="L47" s="87">
        <f>'Вопросы Группы 2'!D49</f>
        <v>0</v>
      </c>
      <c r="M47" s="87">
        <f>'Вопросы Группы 2'!E49</f>
        <v>1</v>
      </c>
      <c r="N47" s="87">
        <f>'Вопросы Группы 2'!F49</f>
        <v>0</v>
      </c>
      <c r="O47" s="87">
        <f>'Вопросы Группы 2'!G49</f>
        <v>0</v>
      </c>
      <c r="P47" s="87">
        <f>'Вопросы Группы 2'!H49</f>
        <v>0</v>
      </c>
      <c r="Q47" s="87">
        <f>'Вопросы Группы 2'!K49</f>
        <v>4</v>
      </c>
      <c r="R47" s="87">
        <f>'Вопросы Группы 2'!L49</f>
        <v>4</v>
      </c>
      <c r="S47" s="88" t="str">
        <f>'Вопросы Группы 2'!M49</f>
        <v>ОВОС-ПЗ</v>
      </c>
    </row>
    <row r="48" spans="1:19" x14ac:dyDescent="0.25">
      <c r="A48" s="34"/>
      <c r="B48" s="34"/>
      <c r="C48" s="34"/>
      <c r="D48" s="34"/>
      <c r="E48" s="34"/>
      <c r="F48" s="34"/>
      <c r="G48" s="34"/>
      <c r="H48" s="34"/>
      <c r="I48" s="34"/>
      <c r="J48" s="34"/>
      <c r="K48" s="86">
        <f>'Вопросы Группы 2'!B50</f>
        <v>43</v>
      </c>
      <c r="L48" s="87">
        <f>'Вопросы Группы 2'!D50</f>
        <v>0</v>
      </c>
      <c r="M48" s="87">
        <f>'Вопросы Группы 2'!E50</f>
        <v>0</v>
      </c>
      <c r="N48" s="87">
        <f>'Вопросы Группы 2'!F50</f>
        <v>0</v>
      </c>
      <c r="O48" s="87">
        <f>'Вопросы Группы 2'!G50</f>
        <v>1</v>
      </c>
      <c r="P48" s="87">
        <f>'Вопросы Группы 2'!H50</f>
        <v>0</v>
      </c>
      <c r="Q48" s="87">
        <f>'Вопросы Группы 2'!K50</f>
        <v>2</v>
      </c>
      <c r="R48" s="87">
        <f>'Вопросы Группы 2'!L50</f>
        <v>4</v>
      </c>
      <c r="S48" s="88" t="str">
        <f>'Вопросы Группы 2'!M50</f>
        <v>ОВОС-ПЗ</v>
      </c>
    </row>
    <row r="49" spans="1:19" x14ac:dyDescent="0.25">
      <c r="A49" s="34"/>
      <c r="B49" s="34"/>
      <c r="C49" s="34"/>
      <c r="D49" s="34"/>
      <c r="E49" s="34"/>
      <c r="F49" s="34"/>
      <c r="G49" s="34"/>
      <c r="H49" s="34"/>
      <c r="I49" s="34"/>
      <c r="J49" s="34"/>
      <c r="K49" s="86">
        <f>'Вопросы Группы 2'!B51</f>
        <v>44</v>
      </c>
      <c r="L49" s="87">
        <f>'Вопросы Группы 2'!D51</f>
        <v>0</v>
      </c>
      <c r="M49" s="87">
        <f>'Вопросы Группы 2'!E51</f>
        <v>0</v>
      </c>
      <c r="N49" s="87">
        <f>'Вопросы Группы 2'!F51</f>
        <v>0</v>
      </c>
      <c r="O49" s="87">
        <f>'Вопросы Группы 2'!G51</f>
        <v>1</v>
      </c>
      <c r="P49" s="87">
        <f>'Вопросы Группы 2'!H51</f>
        <v>0</v>
      </c>
      <c r="Q49" s="87">
        <f>'Вопросы Группы 2'!K51</f>
        <v>2</v>
      </c>
      <c r="R49" s="87">
        <f>'Вопросы Группы 2'!L51</f>
        <v>4</v>
      </c>
      <c r="S49" s="88" t="str">
        <f>'Вопросы Группы 2'!M51</f>
        <v>ОВОС-ПЗ</v>
      </c>
    </row>
    <row r="50" spans="1:19" x14ac:dyDescent="0.25">
      <c r="A50" s="34"/>
      <c r="B50" s="34"/>
      <c r="C50" s="34"/>
      <c r="D50" s="34"/>
      <c r="E50" s="34"/>
      <c r="F50" s="34"/>
      <c r="G50" s="34"/>
      <c r="H50" s="34"/>
      <c r="I50" s="34"/>
      <c r="J50" s="34"/>
      <c r="K50" s="86">
        <f>'Вопросы Группы 2'!B52</f>
        <v>45</v>
      </c>
      <c r="L50" s="87">
        <f>'Вопросы Группы 2'!D52</f>
        <v>0</v>
      </c>
      <c r="M50" s="87">
        <f>'Вопросы Группы 2'!E52</f>
        <v>0</v>
      </c>
      <c r="N50" s="87">
        <f>'Вопросы Группы 2'!F52</f>
        <v>1</v>
      </c>
      <c r="O50" s="87">
        <f>'Вопросы Группы 2'!G52</f>
        <v>0</v>
      </c>
      <c r="P50" s="87">
        <f>'Вопросы Группы 2'!H52</f>
        <v>0</v>
      </c>
      <c r="Q50" s="87">
        <f>'Вопросы Группы 2'!K52</f>
        <v>3</v>
      </c>
      <c r="R50" s="87">
        <f>'Вопросы Группы 2'!L52</f>
        <v>4</v>
      </c>
      <c r="S50" s="88" t="str">
        <f>'Вопросы Группы 2'!M52</f>
        <v>ОВОС-ПЗ</v>
      </c>
    </row>
    <row r="51" spans="1:19" x14ac:dyDescent="0.25">
      <c r="A51" s="34"/>
      <c r="B51" s="34"/>
      <c r="C51" s="34"/>
      <c r="D51" s="34"/>
      <c r="E51" s="34"/>
      <c r="F51" s="34"/>
      <c r="G51" s="34"/>
      <c r="H51" s="34"/>
      <c r="I51" s="34"/>
      <c r="J51" s="34"/>
      <c r="K51" s="86">
        <f>'Вопросы Группы 2'!B53</f>
        <v>46</v>
      </c>
      <c r="L51" s="87">
        <f>'Вопросы Группы 2'!D53</f>
        <v>0</v>
      </c>
      <c r="M51" s="87">
        <f>'Вопросы Группы 2'!E53</f>
        <v>0</v>
      </c>
      <c r="N51" s="87">
        <f>'Вопросы Группы 2'!F53</f>
        <v>1</v>
      </c>
      <c r="O51" s="87">
        <f>'Вопросы Группы 2'!G53</f>
        <v>0</v>
      </c>
      <c r="P51" s="87">
        <f>'Вопросы Группы 2'!H53</f>
        <v>0</v>
      </c>
      <c r="Q51" s="87">
        <f>'Вопросы Группы 2'!K53</f>
        <v>3</v>
      </c>
      <c r="R51" s="87">
        <f>'Вопросы Группы 2'!L53</f>
        <v>4</v>
      </c>
      <c r="S51" s="88" t="str">
        <f>'Вопросы Группы 2'!M53</f>
        <v>ОВОС-ПЗ</v>
      </c>
    </row>
    <row r="52" spans="1:19" x14ac:dyDescent="0.25">
      <c r="A52" s="34"/>
      <c r="B52" s="34"/>
      <c r="C52" s="34"/>
      <c r="D52" s="34"/>
      <c r="E52" s="34"/>
      <c r="F52" s="34"/>
      <c r="G52" s="34"/>
      <c r="H52" s="34"/>
      <c r="I52" s="34"/>
      <c r="J52" s="34"/>
      <c r="K52" s="86">
        <f>'Вопросы Группы 2'!B54</f>
        <v>47</v>
      </c>
      <c r="L52" s="87">
        <f>'Вопросы Группы 2'!D54</f>
        <v>0</v>
      </c>
      <c r="M52" s="87">
        <f>'Вопросы Группы 2'!E54</f>
        <v>1</v>
      </c>
      <c r="N52" s="87">
        <f>'Вопросы Группы 2'!F54</f>
        <v>0</v>
      </c>
      <c r="O52" s="87">
        <f>'Вопросы Группы 2'!G54</f>
        <v>0</v>
      </c>
      <c r="P52" s="87">
        <f>'Вопросы Группы 2'!H54</f>
        <v>0</v>
      </c>
      <c r="Q52" s="87">
        <f>'Вопросы Группы 2'!K54</f>
        <v>4</v>
      </c>
      <c r="R52" s="87">
        <f>'Вопросы Группы 2'!L54</f>
        <v>4</v>
      </c>
      <c r="S52" s="88" t="str">
        <f>'Вопросы Группы 2'!M54</f>
        <v>ОВОС-ПЗ</v>
      </c>
    </row>
    <row r="53" spans="1:19" x14ac:dyDescent="0.25">
      <c r="A53" s="34"/>
      <c r="B53" s="34"/>
      <c r="C53" s="34"/>
      <c r="D53" s="34"/>
      <c r="E53" s="34"/>
      <c r="F53" s="34"/>
      <c r="G53" s="34"/>
      <c r="H53" s="34"/>
      <c r="I53" s="34"/>
      <c r="J53" s="34"/>
      <c r="K53" s="86">
        <f>'Вопросы Группы 2'!B56</f>
        <v>48</v>
      </c>
      <c r="L53" s="87">
        <f>'Вопросы Группы 2'!D56</f>
        <v>0</v>
      </c>
      <c r="M53" s="87">
        <f>'Вопросы Группы 2'!E56</f>
        <v>0</v>
      </c>
      <c r="N53" s="87">
        <f>'Вопросы Группы 2'!F56</f>
        <v>1</v>
      </c>
      <c r="O53" s="87">
        <f>'Вопросы Группы 2'!G56</f>
        <v>0</v>
      </c>
      <c r="P53" s="87">
        <f>'Вопросы Группы 2'!H56</f>
        <v>0</v>
      </c>
      <c r="Q53" s="87">
        <f>'Вопросы Группы 2'!K56</f>
        <v>3</v>
      </c>
      <c r="R53" s="87">
        <f>'Вопросы Группы 2'!L56</f>
        <v>4</v>
      </c>
      <c r="S53" s="88" t="str">
        <f>'Вопросы Группы 2'!M56</f>
        <v>ПЛАС</v>
      </c>
    </row>
    <row r="54" spans="1:19" x14ac:dyDescent="0.25">
      <c r="A54" s="34"/>
      <c r="B54" s="34"/>
      <c r="C54" s="34"/>
      <c r="D54" s="34"/>
      <c r="E54" s="34"/>
      <c r="F54" s="34"/>
      <c r="G54" s="34"/>
      <c r="H54" s="34"/>
      <c r="I54" s="34"/>
      <c r="J54" s="34"/>
      <c r="K54" s="86">
        <f>'Вопросы Группы 2'!B57</f>
        <v>49</v>
      </c>
      <c r="L54" s="87">
        <f>'Вопросы Группы 2'!D57</f>
        <v>0</v>
      </c>
      <c r="M54" s="87">
        <f>'Вопросы Группы 2'!E57</f>
        <v>0</v>
      </c>
      <c r="N54" s="87">
        <f>'Вопросы Группы 2'!F57</f>
        <v>0</v>
      </c>
      <c r="O54" s="87">
        <f>'Вопросы Группы 2'!G57</f>
        <v>1</v>
      </c>
      <c r="P54" s="87">
        <f>'Вопросы Группы 2'!H57</f>
        <v>0</v>
      </c>
      <c r="Q54" s="87">
        <f>'Вопросы Группы 2'!K57</f>
        <v>2</v>
      </c>
      <c r="R54" s="87">
        <f>'Вопросы Группы 2'!L57</f>
        <v>4</v>
      </c>
      <c r="S54" s="88" t="str">
        <f>'Вопросы Группы 2'!M57</f>
        <v>ПЛАС</v>
      </c>
    </row>
    <row r="55" spans="1:19" x14ac:dyDescent="0.25">
      <c r="A55" s="34"/>
      <c r="B55" s="34"/>
      <c r="C55" s="34"/>
      <c r="D55" s="34"/>
      <c r="E55" s="34"/>
      <c r="F55" s="34"/>
      <c r="G55" s="34"/>
      <c r="H55" s="34"/>
      <c r="I55" s="34"/>
      <c r="J55" s="34"/>
      <c r="K55" s="86">
        <f>'Вопросы Группы 2'!B58</f>
        <v>50</v>
      </c>
      <c r="L55" s="87">
        <f>'Вопросы Группы 2'!D58</f>
        <v>0</v>
      </c>
      <c r="M55" s="87">
        <f>'Вопросы Группы 2'!E58</f>
        <v>1</v>
      </c>
      <c r="N55" s="87">
        <f>'Вопросы Группы 2'!F58</f>
        <v>0</v>
      </c>
      <c r="O55" s="87">
        <f>'Вопросы Группы 2'!G58</f>
        <v>0</v>
      </c>
      <c r="P55" s="87">
        <f>'Вопросы Группы 2'!H58</f>
        <v>0</v>
      </c>
      <c r="Q55" s="87">
        <f>'Вопросы Группы 2'!K58</f>
        <v>4</v>
      </c>
      <c r="R55" s="87">
        <f>'Вопросы Группы 2'!L58</f>
        <v>4</v>
      </c>
      <c r="S55" s="88" t="str">
        <f>'Вопросы Группы 2'!M58</f>
        <v>ПЛАС</v>
      </c>
    </row>
    <row r="56" spans="1:19" x14ac:dyDescent="0.25">
      <c r="A56" s="34"/>
      <c r="B56" s="34"/>
      <c r="C56" s="34"/>
      <c r="D56" s="34"/>
      <c r="E56" s="34"/>
      <c r="F56" s="34"/>
      <c r="G56" s="34"/>
      <c r="H56" s="34"/>
      <c r="I56" s="34"/>
      <c r="J56" s="34"/>
      <c r="K56" s="86">
        <f>'Вопросы Группы 2'!B59</f>
        <v>51</v>
      </c>
      <c r="L56" s="87">
        <f>'Вопросы Группы 2'!D59</f>
        <v>0</v>
      </c>
      <c r="M56" s="87">
        <f>'Вопросы Группы 2'!E59</f>
        <v>1</v>
      </c>
      <c r="N56" s="87">
        <f>'Вопросы Группы 2'!F59</f>
        <v>0</v>
      </c>
      <c r="O56" s="87">
        <f>'Вопросы Группы 2'!G59</f>
        <v>0</v>
      </c>
      <c r="P56" s="87">
        <f>'Вопросы Группы 2'!H59</f>
        <v>0</v>
      </c>
      <c r="Q56" s="87">
        <f>'Вопросы Группы 2'!K59</f>
        <v>4</v>
      </c>
      <c r="R56" s="87">
        <f>'Вопросы Группы 2'!L59</f>
        <v>4</v>
      </c>
      <c r="S56" s="88" t="str">
        <f>'Вопросы Группы 2'!M59</f>
        <v>ПЛАС</v>
      </c>
    </row>
    <row r="57" spans="1:19" x14ac:dyDescent="0.25">
      <c r="A57" s="34"/>
      <c r="B57" s="34"/>
      <c r="C57" s="34"/>
      <c r="D57" s="34"/>
      <c r="E57" s="34"/>
      <c r="F57" s="34"/>
      <c r="G57" s="34"/>
      <c r="H57" s="34"/>
      <c r="I57" s="34"/>
      <c r="J57" s="34"/>
      <c r="K57" s="86">
        <f>'Вопросы Группы 2'!B60</f>
        <v>52</v>
      </c>
      <c r="L57" s="87">
        <f>'Вопросы Группы 2'!D60</f>
        <v>0</v>
      </c>
      <c r="M57" s="87">
        <f>'Вопросы Группы 2'!E60</f>
        <v>1</v>
      </c>
      <c r="N57" s="87">
        <f>'Вопросы Группы 2'!F60</f>
        <v>0</v>
      </c>
      <c r="O57" s="87">
        <f>'Вопросы Группы 2'!G60</f>
        <v>0</v>
      </c>
      <c r="P57" s="87">
        <f>'Вопросы Группы 2'!H60</f>
        <v>0</v>
      </c>
      <c r="Q57" s="87">
        <f>'Вопросы Группы 2'!K60</f>
        <v>4</v>
      </c>
      <c r="R57" s="87">
        <f>'Вопросы Группы 2'!L60</f>
        <v>4</v>
      </c>
      <c r="S57" s="88" t="str">
        <f>'Вопросы Группы 2'!M60</f>
        <v>ПЛАС</v>
      </c>
    </row>
    <row r="58" spans="1:19" x14ac:dyDescent="0.25">
      <c r="A58" s="34"/>
      <c r="B58" s="34"/>
      <c r="C58" s="34"/>
      <c r="D58" s="34"/>
      <c r="E58" s="34"/>
      <c r="F58" s="34"/>
      <c r="G58" s="34"/>
      <c r="H58" s="34"/>
      <c r="I58" s="34"/>
      <c r="J58" s="34"/>
      <c r="K58" s="86">
        <f>'Вопросы Группы 2'!B61</f>
        <v>53</v>
      </c>
      <c r="L58" s="87">
        <f>'Вопросы Группы 2'!D61</f>
        <v>0</v>
      </c>
      <c r="M58" s="87">
        <f>'Вопросы Группы 2'!E61</f>
        <v>1</v>
      </c>
      <c r="N58" s="87">
        <f>'Вопросы Группы 2'!F61</f>
        <v>0</v>
      </c>
      <c r="O58" s="87">
        <f>'Вопросы Группы 2'!G61</f>
        <v>0</v>
      </c>
      <c r="P58" s="87">
        <f>'Вопросы Группы 2'!H61</f>
        <v>0</v>
      </c>
      <c r="Q58" s="87">
        <f>'Вопросы Группы 2'!K61</f>
        <v>4</v>
      </c>
      <c r="R58" s="87">
        <f>'Вопросы Группы 2'!L61</f>
        <v>4</v>
      </c>
      <c r="S58" s="88" t="str">
        <f>'Вопросы Группы 2'!M61</f>
        <v>ПЛАС</v>
      </c>
    </row>
    <row r="59" spans="1:19" x14ac:dyDescent="0.25">
      <c r="A59" s="34"/>
      <c r="B59" s="34"/>
      <c r="C59" s="34"/>
      <c r="D59" s="34"/>
      <c r="E59" s="34"/>
      <c r="F59" s="34"/>
      <c r="G59" s="34"/>
      <c r="H59" s="34"/>
      <c r="I59" s="34"/>
      <c r="J59" s="34"/>
      <c r="K59" s="86">
        <f>'Вопросы Группы 2'!B63</f>
        <v>54</v>
      </c>
      <c r="L59" s="87">
        <f>'Вопросы Группы 2'!D63</f>
        <v>0</v>
      </c>
      <c r="M59" s="87">
        <f>'Вопросы Группы 2'!E63</f>
        <v>1</v>
      </c>
      <c r="N59" s="87">
        <f>'Вопросы Группы 2'!F63</f>
        <v>0</v>
      </c>
      <c r="O59" s="87">
        <f>'Вопросы Группы 2'!G63</f>
        <v>0</v>
      </c>
      <c r="P59" s="87">
        <f>'Вопросы Группы 2'!H63</f>
        <v>0</v>
      </c>
      <c r="Q59" s="87">
        <f>'Вопросы Группы 2'!K63</f>
        <v>4</v>
      </c>
      <c r="R59" s="87">
        <f>'Вопросы Группы 2'!L63</f>
        <v>4</v>
      </c>
      <c r="S59" s="88" t="str">
        <f>'Вопросы Группы 2'!M63</f>
        <v>ПДР</v>
      </c>
    </row>
    <row r="60" spans="1:19" x14ac:dyDescent="0.25">
      <c r="A60" s="34"/>
      <c r="B60" s="34"/>
      <c r="C60" s="34"/>
      <c r="D60" s="34"/>
      <c r="E60" s="34"/>
      <c r="F60" s="34"/>
      <c r="G60" s="34"/>
      <c r="H60" s="34"/>
      <c r="I60" s="34"/>
      <c r="J60" s="34"/>
      <c r="K60" s="86">
        <f>'Вопросы Группы 2'!B64</f>
        <v>55</v>
      </c>
      <c r="L60" s="87">
        <f>'Вопросы Группы 2'!D64</f>
        <v>0</v>
      </c>
      <c r="M60" s="87">
        <f>'Вопросы Группы 2'!E64</f>
        <v>1</v>
      </c>
      <c r="N60" s="87">
        <f>'Вопросы Группы 2'!F64</f>
        <v>0</v>
      </c>
      <c r="O60" s="87">
        <f>'Вопросы Группы 2'!G64</f>
        <v>0</v>
      </c>
      <c r="P60" s="87">
        <f>'Вопросы Группы 2'!H64</f>
        <v>0</v>
      </c>
      <c r="Q60" s="87">
        <f>'Вопросы Группы 2'!K64</f>
        <v>4</v>
      </c>
      <c r="R60" s="87">
        <f>'Вопросы Группы 2'!L64</f>
        <v>4</v>
      </c>
      <c r="S60" s="88" t="str">
        <f>'Вопросы Группы 2'!M64</f>
        <v>ПДР</v>
      </c>
    </row>
    <row r="61" spans="1:19" x14ac:dyDescent="0.25">
      <c r="A61" s="34"/>
      <c r="B61" s="34"/>
      <c r="C61" s="34"/>
      <c r="D61" s="34"/>
      <c r="E61" s="34"/>
      <c r="F61" s="34"/>
      <c r="G61" s="34"/>
      <c r="H61" s="34"/>
      <c r="I61" s="34"/>
      <c r="J61" s="34"/>
      <c r="K61" s="86">
        <f>'Вопросы Группы 2'!B65</f>
        <v>56</v>
      </c>
      <c r="L61" s="87">
        <f>'Вопросы Группы 2'!D65</f>
        <v>0</v>
      </c>
      <c r="M61" s="87">
        <f>'Вопросы Группы 2'!E65</f>
        <v>0</v>
      </c>
      <c r="N61" s="87">
        <f>'Вопросы Группы 2'!F65</f>
        <v>0</v>
      </c>
      <c r="O61" s="87">
        <f>'Вопросы Группы 2'!G65</f>
        <v>1</v>
      </c>
      <c r="P61" s="87">
        <f>'Вопросы Группы 2'!H65</f>
        <v>0</v>
      </c>
      <c r="Q61" s="87">
        <f>'Вопросы Группы 2'!K65</f>
        <v>2</v>
      </c>
      <c r="R61" s="87">
        <f>'Вопросы Группы 2'!L65</f>
        <v>4</v>
      </c>
      <c r="S61" s="88" t="str">
        <f>'Вопросы Группы 2'!M65</f>
        <v>ПДР</v>
      </c>
    </row>
    <row r="62" spans="1:19" x14ac:dyDescent="0.25">
      <c r="A62" s="34"/>
      <c r="B62" s="34"/>
      <c r="C62" s="34"/>
      <c r="D62" s="34"/>
      <c r="E62" s="34"/>
      <c r="F62" s="34"/>
      <c r="G62" s="34"/>
      <c r="H62" s="34"/>
      <c r="I62" s="34"/>
      <c r="J62" s="34"/>
      <c r="K62" s="86">
        <f>'Вопросы Группы 2'!B66</f>
        <v>57</v>
      </c>
      <c r="L62" s="87">
        <f>'Вопросы Группы 2'!D66</f>
        <v>0</v>
      </c>
      <c r="M62" s="87">
        <f>'Вопросы Группы 2'!E66</f>
        <v>0</v>
      </c>
      <c r="N62" s="87">
        <f>'Вопросы Группы 2'!F66</f>
        <v>0</v>
      </c>
      <c r="O62" s="87">
        <f>'Вопросы Группы 2'!G66</f>
        <v>0</v>
      </c>
      <c r="P62" s="87">
        <f>'Вопросы Группы 2'!H66</f>
        <v>1</v>
      </c>
      <c r="Q62" s="87">
        <f>'Вопросы Группы 2'!K66</f>
        <v>2</v>
      </c>
      <c r="R62" s="87">
        <f>'Вопросы Группы 2'!L66</f>
        <v>8</v>
      </c>
      <c r="S62" s="88" t="str">
        <f>'Вопросы Группы 2'!M66</f>
        <v>ПДР</v>
      </c>
    </row>
    <row r="63" spans="1:19" x14ac:dyDescent="0.25">
      <c r="A63" s="34"/>
      <c r="B63" s="34"/>
      <c r="C63" s="34"/>
      <c r="D63" s="34"/>
      <c r="E63" s="34"/>
      <c r="F63" s="34"/>
      <c r="G63" s="34"/>
      <c r="H63" s="34"/>
      <c r="I63" s="34"/>
      <c r="J63" s="34"/>
      <c r="K63" s="86">
        <f>'Вопросы Группы 2'!B67</f>
        <v>58</v>
      </c>
      <c r="L63" s="87">
        <f>'Вопросы Группы 2'!D67</f>
        <v>0</v>
      </c>
      <c r="M63" s="87">
        <f>'Вопросы Группы 2'!E67</f>
        <v>0</v>
      </c>
      <c r="N63" s="87">
        <f>'Вопросы Группы 2'!F67</f>
        <v>0</v>
      </c>
      <c r="O63" s="87">
        <f>'Вопросы Группы 2'!G67</f>
        <v>0</v>
      </c>
      <c r="P63" s="87">
        <f>'Вопросы Группы 2'!H67</f>
        <v>1</v>
      </c>
      <c r="Q63" s="87">
        <f>'Вопросы Группы 2'!K67</f>
        <v>2</v>
      </c>
      <c r="R63" s="87">
        <f>'Вопросы Группы 2'!L67</f>
        <v>8</v>
      </c>
      <c r="S63" s="88" t="str">
        <f>'Вопросы Группы 2'!M67</f>
        <v>ПДР</v>
      </c>
    </row>
    <row r="64" spans="1:19" x14ac:dyDescent="0.25">
      <c r="A64" s="34"/>
      <c r="B64" s="34"/>
      <c r="C64" s="34"/>
      <c r="D64" s="34"/>
      <c r="E64" s="34"/>
      <c r="F64" s="34"/>
      <c r="G64" s="34"/>
      <c r="H64" s="34"/>
      <c r="I64" s="34"/>
      <c r="J64" s="34"/>
      <c r="K64" s="86">
        <f>'Вопросы Группы 2'!B68</f>
        <v>59</v>
      </c>
      <c r="L64" s="87">
        <f>'Вопросы Группы 2'!D68</f>
        <v>0</v>
      </c>
      <c r="M64" s="87">
        <f>'Вопросы Группы 2'!E68</f>
        <v>0</v>
      </c>
      <c r="N64" s="87">
        <f>'Вопросы Группы 2'!F68</f>
        <v>1</v>
      </c>
      <c r="O64" s="87">
        <f>'Вопросы Группы 2'!G68</f>
        <v>0</v>
      </c>
      <c r="P64" s="87">
        <f>'Вопросы Группы 2'!H68</f>
        <v>0</v>
      </c>
      <c r="Q64" s="87">
        <f>'Вопросы Группы 2'!K68</f>
        <v>3</v>
      </c>
      <c r="R64" s="87">
        <f>'Вопросы Группы 2'!L68</f>
        <v>4</v>
      </c>
      <c r="S64" s="88" t="str">
        <f>'Вопросы Группы 2'!M68</f>
        <v>ПДР</v>
      </c>
    </row>
    <row r="65" spans="1:19" x14ac:dyDescent="0.25">
      <c r="A65" s="34"/>
      <c r="B65" s="34"/>
      <c r="C65" s="34"/>
      <c r="D65" s="34"/>
      <c r="E65" s="34"/>
      <c r="F65" s="34"/>
      <c r="G65" s="34"/>
      <c r="H65" s="34"/>
      <c r="I65" s="34"/>
      <c r="J65" s="34"/>
      <c r="K65" s="86">
        <f>'Вопросы Группы 2'!B69</f>
        <v>60</v>
      </c>
      <c r="L65" s="87">
        <f>'Вопросы Группы 2'!D69</f>
        <v>0</v>
      </c>
      <c r="M65" s="87">
        <f>'Вопросы Группы 2'!E69</f>
        <v>1</v>
      </c>
      <c r="N65" s="87">
        <f>'Вопросы Группы 2'!F69</f>
        <v>0</v>
      </c>
      <c r="O65" s="87">
        <f>'Вопросы Группы 2'!G69</f>
        <v>0</v>
      </c>
      <c r="P65" s="87">
        <f>'Вопросы Группы 2'!H69</f>
        <v>0</v>
      </c>
      <c r="Q65" s="87">
        <f>'Вопросы Группы 2'!K69</f>
        <v>4</v>
      </c>
      <c r="R65" s="87">
        <f>'Вопросы Группы 2'!L69</f>
        <v>4</v>
      </c>
      <c r="S65" s="88" t="str">
        <f>'Вопросы Группы 2'!M69</f>
        <v>ПДР</v>
      </c>
    </row>
    <row r="66" spans="1:19" x14ac:dyDescent="0.25">
      <c r="A66" s="34"/>
      <c r="B66" s="34"/>
      <c r="C66" s="34"/>
      <c r="D66" s="34"/>
      <c r="E66" s="34"/>
      <c r="F66" s="34"/>
      <c r="G66" s="34"/>
      <c r="H66" s="34"/>
      <c r="I66" s="34"/>
      <c r="J66" s="34"/>
      <c r="K66" s="86">
        <f>'Вопросы Группы 2'!B70</f>
        <v>61</v>
      </c>
      <c r="L66" s="87">
        <f>'Вопросы Группы 2'!D70</f>
        <v>0</v>
      </c>
      <c r="M66" s="87">
        <f>'Вопросы Группы 2'!E70</f>
        <v>1</v>
      </c>
      <c r="N66" s="87">
        <f>'Вопросы Группы 2'!F70</f>
        <v>0</v>
      </c>
      <c r="O66" s="87">
        <f>'Вопросы Группы 2'!G70</f>
        <v>0</v>
      </c>
      <c r="P66" s="87">
        <f>'Вопросы Группы 2'!H70</f>
        <v>0</v>
      </c>
      <c r="Q66" s="87">
        <f>'Вопросы Группы 2'!K70</f>
        <v>4</v>
      </c>
      <c r="R66" s="87">
        <f>'Вопросы Группы 2'!L70</f>
        <v>4</v>
      </c>
      <c r="S66" s="88" t="str">
        <f>'Вопросы Группы 2'!M70</f>
        <v>ПДР</v>
      </c>
    </row>
    <row r="67" spans="1:19" x14ac:dyDescent="0.25">
      <c r="A67" s="34"/>
      <c r="B67" s="34"/>
      <c r="C67" s="34"/>
      <c r="D67" s="34"/>
      <c r="E67" s="34"/>
      <c r="F67" s="34"/>
      <c r="G67" s="34"/>
      <c r="H67" s="34"/>
      <c r="I67" s="34"/>
      <c r="J67" s="34"/>
      <c r="K67" s="86">
        <f>'Вопросы Группы 2'!B71</f>
        <v>62</v>
      </c>
      <c r="L67" s="87">
        <f>'Вопросы Группы 2'!D71</f>
        <v>0</v>
      </c>
      <c r="M67" s="87">
        <f>'Вопросы Группы 2'!E71</f>
        <v>1</v>
      </c>
      <c r="N67" s="87">
        <f>'Вопросы Группы 2'!F71</f>
        <v>0</v>
      </c>
      <c r="O67" s="87">
        <f>'Вопросы Группы 2'!G71</f>
        <v>0</v>
      </c>
      <c r="P67" s="87">
        <f>'Вопросы Группы 2'!H71</f>
        <v>0</v>
      </c>
      <c r="Q67" s="87">
        <f>'Вопросы Группы 2'!K71</f>
        <v>4</v>
      </c>
      <c r="R67" s="87">
        <f>'Вопросы Группы 2'!L71</f>
        <v>4</v>
      </c>
      <c r="S67" s="88" t="str">
        <f>'Вопросы Группы 2'!M71</f>
        <v>ПДР</v>
      </c>
    </row>
    <row r="68" spans="1:19" x14ac:dyDescent="0.25">
      <c r="A68" s="34"/>
      <c r="B68" s="34"/>
      <c r="C68" s="34"/>
      <c r="D68" s="34"/>
      <c r="E68" s="34"/>
      <c r="F68" s="34"/>
      <c r="G68" s="34"/>
      <c r="H68" s="34"/>
      <c r="I68" s="34"/>
      <c r="J68" s="34"/>
      <c r="K68" s="86">
        <f>'Вопросы Группы 2'!B72</f>
        <v>63</v>
      </c>
      <c r="L68" s="87">
        <f>'Вопросы Группы 2'!D72</f>
        <v>0</v>
      </c>
      <c r="M68" s="87">
        <f>'Вопросы Группы 2'!E72</f>
        <v>1</v>
      </c>
      <c r="N68" s="87">
        <f>'Вопросы Группы 2'!F72</f>
        <v>0</v>
      </c>
      <c r="O68" s="87">
        <f>'Вопросы Группы 2'!G72</f>
        <v>0</v>
      </c>
      <c r="P68" s="87">
        <f>'Вопросы Группы 2'!H72</f>
        <v>0</v>
      </c>
      <c r="Q68" s="87">
        <f>'Вопросы Группы 2'!K72</f>
        <v>4</v>
      </c>
      <c r="R68" s="87">
        <f>'Вопросы Группы 2'!L72</f>
        <v>4</v>
      </c>
      <c r="S68" s="88" t="str">
        <f>'Вопросы Группы 2'!M72</f>
        <v>ПДР</v>
      </c>
    </row>
    <row r="69" spans="1:19" x14ac:dyDescent="0.25">
      <c r="A69" s="34"/>
      <c r="B69" s="34"/>
      <c r="C69" s="34"/>
      <c r="D69" s="34"/>
      <c r="E69" s="34"/>
      <c r="F69" s="34"/>
      <c r="G69" s="34"/>
      <c r="H69" s="34"/>
      <c r="I69" s="34"/>
      <c r="J69" s="34"/>
      <c r="K69" s="86">
        <f>'Вопросы Группы 2'!B73</f>
        <v>64</v>
      </c>
      <c r="L69" s="87">
        <f>'Вопросы Группы 2'!D73</f>
        <v>0</v>
      </c>
      <c r="M69" s="87">
        <f>'Вопросы Группы 2'!E73</f>
        <v>0</v>
      </c>
      <c r="N69" s="87">
        <f>'Вопросы Группы 2'!F73</f>
        <v>0</v>
      </c>
      <c r="O69" s="87">
        <f>'Вопросы Группы 2'!G73</f>
        <v>0</v>
      </c>
      <c r="P69" s="87">
        <f>'Вопросы Группы 2'!H73</f>
        <v>1</v>
      </c>
      <c r="Q69" s="87">
        <f>'Вопросы Группы 2'!K73</f>
        <v>1</v>
      </c>
      <c r="R69" s="87">
        <f>'Вопросы Группы 2'!L73</f>
        <v>4</v>
      </c>
      <c r="S69" s="88" t="str">
        <f>'Вопросы Группы 2'!M73</f>
        <v>ПДР</v>
      </c>
    </row>
    <row r="70" spans="1:19" x14ac:dyDescent="0.25">
      <c r="A70" s="34"/>
      <c r="B70" s="34"/>
      <c r="C70" s="34"/>
      <c r="D70" s="34"/>
      <c r="E70" s="34"/>
      <c r="F70" s="34"/>
      <c r="G70" s="34"/>
      <c r="H70" s="34"/>
      <c r="I70" s="34"/>
      <c r="J70" s="34"/>
      <c r="K70" s="86">
        <f>'Вопросы Группы 2'!B74</f>
        <v>65</v>
      </c>
      <c r="L70" s="87">
        <f>'Вопросы Группы 2'!D74</f>
        <v>0</v>
      </c>
      <c r="M70" s="87">
        <f>'Вопросы Группы 2'!E74</f>
        <v>1</v>
      </c>
      <c r="N70" s="87">
        <f>'Вопросы Группы 2'!F74</f>
        <v>0</v>
      </c>
      <c r="O70" s="87">
        <f>'Вопросы Группы 2'!G74</f>
        <v>0</v>
      </c>
      <c r="P70" s="87">
        <f>'Вопросы Группы 2'!H74</f>
        <v>0</v>
      </c>
      <c r="Q70" s="87">
        <f>'Вопросы Группы 2'!K74</f>
        <v>4</v>
      </c>
      <c r="R70" s="87">
        <f>'Вопросы Группы 2'!L74</f>
        <v>4</v>
      </c>
      <c r="S70" s="88" t="str">
        <f>'Вопросы Группы 2'!M74</f>
        <v>ПДР</v>
      </c>
    </row>
    <row r="71" spans="1:19" x14ac:dyDescent="0.25">
      <c r="A71" s="34"/>
      <c r="B71" s="34"/>
      <c r="C71" s="34"/>
      <c r="D71" s="34"/>
      <c r="E71" s="34"/>
      <c r="F71" s="34"/>
      <c r="G71" s="34"/>
      <c r="H71" s="34"/>
      <c r="I71" s="34"/>
      <c r="J71" s="34"/>
      <c r="K71" s="86">
        <f>'Вопросы Группы 2'!B75</f>
        <v>66</v>
      </c>
      <c r="L71" s="87">
        <f>'Вопросы Группы 2'!D75</f>
        <v>0</v>
      </c>
      <c r="M71" s="87">
        <f>'Вопросы Группы 2'!E75</f>
        <v>0</v>
      </c>
      <c r="N71" s="87">
        <f>'Вопросы Группы 2'!F75</f>
        <v>1</v>
      </c>
      <c r="O71" s="87">
        <f>'Вопросы Группы 2'!G75</f>
        <v>0</v>
      </c>
      <c r="P71" s="87">
        <f>'Вопросы Группы 2'!H75</f>
        <v>0</v>
      </c>
      <c r="Q71" s="87">
        <f>'Вопросы Группы 2'!K75</f>
        <v>3</v>
      </c>
      <c r="R71" s="87">
        <f>'Вопросы Группы 2'!L75</f>
        <v>4</v>
      </c>
      <c r="S71" s="88" t="str">
        <f>'Вопросы Группы 2'!M75</f>
        <v>ПДР</v>
      </c>
    </row>
    <row r="72" spans="1:19" x14ac:dyDescent="0.25">
      <c r="A72" s="34"/>
      <c r="B72" s="34"/>
      <c r="C72" s="34"/>
      <c r="D72" s="34"/>
      <c r="E72" s="34"/>
      <c r="F72" s="34"/>
      <c r="G72" s="34"/>
      <c r="H72" s="34"/>
      <c r="I72" s="34"/>
      <c r="J72" s="34"/>
      <c r="K72" s="86">
        <f>'Вопросы Группы 2'!B76</f>
        <v>67</v>
      </c>
      <c r="L72" s="87">
        <f>'Вопросы Группы 2'!D76</f>
        <v>0</v>
      </c>
      <c r="M72" s="87">
        <f>'Вопросы Группы 2'!E76</f>
        <v>0</v>
      </c>
      <c r="N72" s="87">
        <f>'Вопросы Группы 2'!F76</f>
        <v>0</v>
      </c>
      <c r="O72" s="87">
        <f>'Вопросы Группы 2'!G76</f>
        <v>1</v>
      </c>
      <c r="P72" s="87">
        <f>'Вопросы Группы 2'!H76</f>
        <v>0</v>
      </c>
      <c r="Q72" s="87">
        <f>'Вопросы Группы 2'!K76</f>
        <v>2</v>
      </c>
      <c r="R72" s="87">
        <f>'Вопросы Группы 2'!L76</f>
        <v>4</v>
      </c>
      <c r="S72" s="88" t="str">
        <f>'Вопросы Группы 2'!M76</f>
        <v>ПДР</v>
      </c>
    </row>
    <row r="73" spans="1:19" x14ac:dyDescent="0.25">
      <c r="A73" s="34"/>
      <c r="B73" s="34"/>
      <c r="C73" s="34"/>
      <c r="D73" s="34"/>
      <c r="E73" s="34"/>
      <c r="F73" s="34"/>
      <c r="G73" s="34"/>
      <c r="H73" s="34"/>
      <c r="I73" s="34"/>
      <c r="J73" s="34"/>
      <c r="K73" s="86">
        <f>'Вопросы Группы 2'!B77</f>
        <v>68</v>
      </c>
      <c r="L73" s="87">
        <f>'Вопросы Группы 2'!D77</f>
        <v>0</v>
      </c>
      <c r="M73" s="87">
        <f>'Вопросы Группы 2'!E77</f>
        <v>0</v>
      </c>
      <c r="N73" s="87">
        <f>'Вопросы Группы 2'!F77</f>
        <v>1</v>
      </c>
      <c r="O73" s="87">
        <f>'Вопросы Группы 2'!G77</f>
        <v>0</v>
      </c>
      <c r="P73" s="87">
        <f>'Вопросы Группы 2'!H77</f>
        <v>0</v>
      </c>
      <c r="Q73" s="87">
        <f>'Вопросы Группы 2'!K77</f>
        <v>3</v>
      </c>
      <c r="R73" s="87">
        <f>'Вопросы Группы 2'!L77</f>
        <v>4</v>
      </c>
      <c r="S73" s="88" t="str">
        <f>'Вопросы Группы 2'!M77</f>
        <v>ПДР</v>
      </c>
    </row>
    <row r="74" spans="1:19" x14ac:dyDescent="0.25">
      <c r="A74" s="34"/>
      <c r="B74" s="34"/>
      <c r="C74" s="34"/>
      <c r="D74" s="34"/>
      <c r="E74" s="34"/>
      <c r="F74" s="34"/>
      <c r="G74" s="34"/>
      <c r="H74" s="34"/>
      <c r="I74" s="34"/>
      <c r="J74" s="34"/>
      <c r="K74" s="86">
        <f>'Вопросы Группы 2'!B78</f>
        <v>69</v>
      </c>
      <c r="L74" s="87">
        <f>'Вопросы Группы 2'!D78</f>
        <v>0</v>
      </c>
      <c r="M74" s="87">
        <f>'Вопросы Группы 2'!E78</f>
        <v>1</v>
      </c>
      <c r="N74" s="87">
        <f>'Вопросы Группы 2'!F78</f>
        <v>0</v>
      </c>
      <c r="O74" s="87">
        <f>'Вопросы Группы 2'!G78</f>
        <v>0</v>
      </c>
      <c r="P74" s="87">
        <f>'Вопросы Группы 2'!H78</f>
        <v>0</v>
      </c>
      <c r="Q74" s="87">
        <f>'Вопросы Группы 2'!K78</f>
        <v>4</v>
      </c>
      <c r="R74" s="87">
        <f>'Вопросы Группы 2'!L78</f>
        <v>4</v>
      </c>
      <c r="S74" s="88" t="str">
        <f>'Вопросы Группы 2'!M78</f>
        <v>ПДР</v>
      </c>
    </row>
    <row r="75" spans="1:19" x14ac:dyDescent="0.25">
      <c r="A75" s="34"/>
      <c r="B75" s="34"/>
      <c r="C75" s="34"/>
      <c r="D75" s="34"/>
      <c r="E75" s="34"/>
      <c r="F75" s="34"/>
      <c r="G75" s="34"/>
      <c r="H75" s="34"/>
      <c r="I75" s="34"/>
      <c r="J75" s="34"/>
      <c r="K75" s="86">
        <f>'Вопросы Группы 2'!B79</f>
        <v>70</v>
      </c>
      <c r="L75" s="87">
        <f>'Вопросы Группы 2'!D79</f>
        <v>0</v>
      </c>
      <c r="M75" s="87">
        <f>'Вопросы Группы 2'!E79</f>
        <v>1</v>
      </c>
      <c r="N75" s="87">
        <f>'Вопросы Группы 2'!F79</f>
        <v>0</v>
      </c>
      <c r="O75" s="87">
        <f>'Вопросы Группы 2'!G79</f>
        <v>0</v>
      </c>
      <c r="P75" s="87">
        <f>'Вопросы Группы 2'!H79</f>
        <v>0</v>
      </c>
      <c r="Q75" s="87">
        <f>'Вопросы Группы 2'!K79</f>
        <v>8</v>
      </c>
      <c r="R75" s="87">
        <f>'Вопросы Группы 2'!L79</f>
        <v>8</v>
      </c>
      <c r="S75" s="88" t="str">
        <f>'Вопросы Группы 2'!M79</f>
        <v>ПДР</v>
      </c>
    </row>
    <row r="76" spans="1:19" x14ac:dyDescent="0.25">
      <c r="A76" s="34"/>
      <c r="B76" s="34"/>
      <c r="C76" s="34"/>
      <c r="D76" s="34"/>
      <c r="E76" s="34"/>
      <c r="F76" s="34"/>
      <c r="G76" s="34"/>
      <c r="H76" s="34"/>
      <c r="I76" s="34"/>
      <c r="J76" s="34"/>
      <c r="K76" s="86">
        <f>'Вопросы Группы 2'!B80</f>
        <v>71</v>
      </c>
      <c r="L76" s="87">
        <f>'Вопросы Группы 2'!D80</f>
        <v>0</v>
      </c>
      <c r="M76" s="87">
        <f>'Вопросы Группы 2'!E80</f>
        <v>0</v>
      </c>
      <c r="N76" s="87">
        <f>'Вопросы Группы 2'!F80</f>
        <v>0</v>
      </c>
      <c r="O76" s="87">
        <f>'Вопросы Группы 2'!G80</f>
        <v>1</v>
      </c>
      <c r="P76" s="87">
        <f>'Вопросы Группы 2'!H80</f>
        <v>0</v>
      </c>
      <c r="Q76" s="87">
        <f>'Вопросы Группы 2'!K80</f>
        <v>2</v>
      </c>
      <c r="R76" s="87">
        <f>'Вопросы Группы 2'!L80</f>
        <v>4</v>
      </c>
      <c r="S76" s="88" t="str">
        <f>'Вопросы Группы 2'!M80</f>
        <v>ПДР</v>
      </c>
    </row>
    <row r="77" spans="1:19" x14ac:dyDescent="0.25">
      <c r="A77" s="34"/>
      <c r="B77" s="34"/>
      <c r="C77" s="34"/>
      <c r="D77" s="34"/>
      <c r="E77" s="34"/>
      <c r="F77" s="34"/>
      <c r="G77" s="34"/>
      <c r="H77" s="34"/>
      <c r="I77" s="34"/>
      <c r="J77" s="34"/>
      <c r="K77" s="86">
        <f>'Вопросы Группы 2'!B81</f>
        <v>72</v>
      </c>
      <c r="L77" s="87">
        <f>'Вопросы Группы 2'!D81</f>
        <v>0</v>
      </c>
      <c r="M77" s="87">
        <f>'Вопросы Группы 2'!E81</f>
        <v>0</v>
      </c>
      <c r="N77" s="87">
        <f>'Вопросы Группы 2'!F81</f>
        <v>1</v>
      </c>
      <c r="O77" s="87">
        <f>'Вопросы Группы 2'!G81</f>
        <v>0</v>
      </c>
      <c r="P77" s="87">
        <f>'Вопросы Группы 2'!H81</f>
        <v>0</v>
      </c>
      <c r="Q77" s="87">
        <f>'Вопросы Группы 2'!K81</f>
        <v>3</v>
      </c>
      <c r="R77" s="87">
        <f>'Вопросы Группы 2'!L81</f>
        <v>4</v>
      </c>
      <c r="S77" s="88" t="str">
        <f>'Вопросы Группы 2'!M81</f>
        <v>ПДР</v>
      </c>
    </row>
    <row r="78" spans="1:19" x14ac:dyDescent="0.25">
      <c r="A78" s="34"/>
      <c r="B78" s="34"/>
      <c r="C78" s="34"/>
      <c r="D78" s="34"/>
      <c r="E78" s="34"/>
      <c r="F78" s="34"/>
      <c r="G78" s="34"/>
      <c r="H78" s="34"/>
      <c r="I78" s="34"/>
      <c r="J78" s="34"/>
      <c r="K78" s="86">
        <f>'Вопросы Группы 2'!B82</f>
        <v>73</v>
      </c>
      <c r="L78" s="87">
        <f>'Вопросы Группы 2'!D82</f>
        <v>0</v>
      </c>
      <c r="M78" s="87">
        <f>'Вопросы Группы 2'!E82</f>
        <v>1</v>
      </c>
      <c r="N78" s="87">
        <f>'Вопросы Группы 2'!F82</f>
        <v>0</v>
      </c>
      <c r="O78" s="87">
        <f>'Вопросы Группы 2'!G82</f>
        <v>0</v>
      </c>
      <c r="P78" s="87">
        <f>'Вопросы Группы 2'!H82</f>
        <v>0</v>
      </c>
      <c r="Q78" s="87">
        <f>'Вопросы Группы 2'!K82</f>
        <v>4</v>
      </c>
      <c r="R78" s="87">
        <f>'Вопросы Группы 2'!L82</f>
        <v>4</v>
      </c>
      <c r="S78" s="88" t="str">
        <f>'Вопросы Группы 2'!M82</f>
        <v>ПДР</v>
      </c>
    </row>
    <row r="79" spans="1:19" x14ac:dyDescent="0.25">
      <c r="A79" s="34"/>
      <c r="B79" s="34"/>
      <c r="C79" s="34"/>
      <c r="D79" s="34"/>
      <c r="E79" s="34"/>
      <c r="F79" s="34"/>
      <c r="G79" s="34"/>
      <c r="H79" s="34"/>
      <c r="I79" s="34"/>
      <c r="J79" s="34"/>
      <c r="K79" s="86">
        <f>'Вопросы Группы 2'!B83</f>
        <v>74</v>
      </c>
      <c r="L79" s="87">
        <f>'Вопросы Группы 2'!D83</f>
        <v>1</v>
      </c>
      <c r="M79" s="87">
        <f>'Вопросы Группы 2'!E83</f>
        <v>0</v>
      </c>
      <c r="N79" s="87">
        <f>'Вопросы Группы 2'!F83</f>
        <v>0</v>
      </c>
      <c r="O79" s="87">
        <f>'Вопросы Группы 2'!G83</f>
        <v>0</v>
      </c>
      <c r="P79" s="87">
        <f>'Вопросы Группы 2'!H83</f>
        <v>0</v>
      </c>
      <c r="Q79" s="87">
        <f>'Вопросы Группы 2'!K83</f>
        <v>0</v>
      </c>
      <c r="R79" s="87">
        <f>'Вопросы Группы 2'!L83</f>
        <v>0</v>
      </c>
      <c r="S79" s="88" t="str">
        <f>'Вопросы Группы 2'!M83</f>
        <v>ПДР</v>
      </c>
    </row>
    <row r="80" spans="1:19" x14ac:dyDescent="0.25">
      <c r="A80" s="34"/>
      <c r="B80" s="34"/>
      <c r="C80" s="34"/>
      <c r="D80" s="34"/>
      <c r="E80" s="34"/>
      <c r="F80" s="34"/>
      <c r="G80" s="34"/>
      <c r="H80" s="34"/>
      <c r="I80" s="34"/>
      <c r="J80" s="34"/>
      <c r="K80" s="86">
        <f>'Вопросы Группы 2'!B84</f>
        <v>75</v>
      </c>
      <c r="L80" s="87">
        <f>'Вопросы Группы 2'!D84</f>
        <v>0</v>
      </c>
      <c r="M80" s="87">
        <f>'Вопросы Группы 2'!E84</f>
        <v>1</v>
      </c>
      <c r="N80" s="87">
        <f>'Вопросы Группы 2'!F84</f>
        <v>0</v>
      </c>
      <c r="O80" s="87">
        <f>'Вопросы Группы 2'!G84</f>
        <v>0</v>
      </c>
      <c r="P80" s="87">
        <f>'Вопросы Группы 2'!H84</f>
        <v>0</v>
      </c>
      <c r="Q80" s="87">
        <f>'Вопросы Группы 2'!K84</f>
        <v>4</v>
      </c>
      <c r="R80" s="87">
        <f>'Вопросы Группы 2'!L84</f>
        <v>4</v>
      </c>
      <c r="S80" s="88" t="str">
        <f>'Вопросы Группы 2'!M84</f>
        <v>ПДР</v>
      </c>
    </row>
    <row r="81" spans="1:19" x14ac:dyDescent="0.25">
      <c r="A81" s="34"/>
      <c r="B81" s="34"/>
      <c r="C81" s="34"/>
      <c r="D81" s="34"/>
      <c r="E81" s="34"/>
      <c r="F81" s="34"/>
      <c r="G81" s="34"/>
      <c r="H81" s="34"/>
      <c r="I81" s="34"/>
      <c r="J81" s="34"/>
      <c r="K81" s="86">
        <f>'Вопросы Группы 2'!B85</f>
        <v>76</v>
      </c>
      <c r="L81" s="87">
        <f>'Вопросы Группы 2'!D85</f>
        <v>0</v>
      </c>
      <c r="M81" s="87">
        <f>'Вопросы Группы 2'!E85</f>
        <v>1</v>
      </c>
      <c r="N81" s="87">
        <f>'Вопросы Группы 2'!F85</f>
        <v>0</v>
      </c>
      <c r="O81" s="87">
        <f>'Вопросы Группы 2'!G85</f>
        <v>0</v>
      </c>
      <c r="P81" s="87">
        <f>'Вопросы Группы 2'!H85</f>
        <v>0</v>
      </c>
      <c r="Q81" s="87">
        <f>'Вопросы Группы 2'!K85</f>
        <v>4</v>
      </c>
      <c r="R81" s="87">
        <f>'Вопросы Группы 2'!L85</f>
        <v>4</v>
      </c>
      <c r="S81" s="88" t="str">
        <f>'Вопросы Группы 2'!M85</f>
        <v>ПДР</v>
      </c>
    </row>
    <row r="82" spans="1:19" x14ac:dyDescent="0.25">
      <c r="A82" s="34"/>
      <c r="B82" s="34"/>
      <c r="C82" s="34"/>
      <c r="D82" s="34"/>
      <c r="E82" s="34"/>
      <c r="F82" s="34"/>
      <c r="G82" s="34"/>
      <c r="H82" s="34"/>
      <c r="I82" s="34"/>
      <c r="J82" s="34"/>
      <c r="K82" s="86">
        <f>'Вопросы Группы 2'!B86</f>
        <v>77</v>
      </c>
      <c r="L82" s="87">
        <f>'Вопросы Группы 2'!D86</f>
        <v>0</v>
      </c>
      <c r="M82" s="87">
        <f>'Вопросы Группы 2'!E86</f>
        <v>0</v>
      </c>
      <c r="N82" s="87">
        <f>'Вопросы Группы 2'!F86</f>
        <v>1</v>
      </c>
      <c r="O82" s="87">
        <f>'Вопросы Группы 2'!G86</f>
        <v>0</v>
      </c>
      <c r="P82" s="87">
        <f>'Вопросы Группы 2'!H86</f>
        <v>0</v>
      </c>
      <c r="Q82" s="87">
        <f>'Вопросы Группы 2'!K86</f>
        <v>3</v>
      </c>
      <c r="R82" s="87">
        <f>'Вопросы Группы 2'!L86</f>
        <v>4</v>
      </c>
      <c r="S82" s="88" t="str">
        <f>'Вопросы Группы 2'!M86</f>
        <v>ПДР</v>
      </c>
    </row>
    <row r="83" spans="1:19" x14ac:dyDescent="0.25">
      <c r="A83" s="34"/>
      <c r="B83" s="34"/>
      <c r="C83" s="34"/>
      <c r="D83" s="34"/>
      <c r="E83" s="34"/>
      <c r="F83" s="34"/>
      <c r="G83" s="34"/>
      <c r="H83" s="34"/>
      <c r="I83" s="34"/>
      <c r="J83" s="34"/>
      <c r="K83" s="86">
        <f>'Вопросы Группы 2'!B87</f>
        <v>78</v>
      </c>
      <c r="L83" s="87">
        <f>'Вопросы Группы 2'!D87</f>
        <v>0</v>
      </c>
      <c r="M83" s="87">
        <f>'Вопросы Группы 2'!E87</f>
        <v>0</v>
      </c>
      <c r="N83" s="87">
        <f>'Вопросы Группы 2'!F87</f>
        <v>1</v>
      </c>
      <c r="O83" s="87">
        <f>'Вопросы Группы 2'!G87</f>
        <v>0</v>
      </c>
      <c r="P83" s="87">
        <f>'Вопросы Группы 2'!H87</f>
        <v>0</v>
      </c>
      <c r="Q83" s="87">
        <f>'Вопросы Группы 2'!K87</f>
        <v>3</v>
      </c>
      <c r="R83" s="87">
        <f>'Вопросы Группы 2'!L87</f>
        <v>4</v>
      </c>
      <c r="S83" s="88" t="str">
        <f>'Вопросы Группы 2'!M87</f>
        <v>ПДР</v>
      </c>
    </row>
    <row r="84" spans="1:19" x14ac:dyDescent="0.25">
      <c r="A84" s="34"/>
      <c r="B84" s="34"/>
      <c r="C84" s="34"/>
      <c r="D84" s="34"/>
      <c r="E84" s="34"/>
      <c r="F84" s="34"/>
      <c r="G84" s="34"/>
      <c r="H84" s="34"/>
      <c r="I84" s="34"/>
      <c r="J84" s="34"/>
      <c r="K84" s="86">
        <f>'Вопросы Группы 2'!B88</f>
        <v>79</v>
      </c>
      <c r="L84" s="87">
        <f>'Вопросы Группы 2'!D88</f>
        <v>0</v>
      </c>
      <c r="M84" s="87">
        <f>'Вопросы Группы 2'!E88</f>
        <v>1</v>
      </c>
      <c r="N84" s="87">
        <f>'Вопросы Группы 2'!F88</f>
        <v>0</v>
      </c>
      <c r="O84" s="87">
        <f>'Вопросы Группы 2'!G88</f>
        <v>0</v>
      </c>
      <c r="P84" s="87">
        <f>'Вопросы Группы 2'!H88</f>
        <v>0</v>
      </c>
      <c r="Q84" s="87">
        <f>'Вопросы Группы 2'!K88</f>
        <v>4</v>
      </c>
      <c r="R84" s="87">
        <f>'Вопросы Группы 2'!L88</f>
        <v>4</v>
      </c>
      <c r="S84" s="88" t="str">
        <f>'Вопросы Группы 2'!M88</f>
        <v>ПДР</v>
      </c>
    </row>
    <row r="85" spans="1:19" x14ac:dyDescent="0.25">
      <c r="A85" s="34"/>
      <c r="B85" s="34"/>
      <c r="C85" s="34"/>
      <c r="D85" s="34"/>
      <c r="E85" s="34"/>
      <c r="F85" s="34"/>
      <c r="G85" s="34"/>
      <c r="H85" s="34"/>
      <c r="I85" s="34"/>
      <c r="J85" s="34"/>
      <c r="K85" s="86">
        <f>'Вопросы Группы 2'!B89</f>
        <v>80</v>
      </c>
      <c r="L85" s="87">
        <f>'Вопросы Группы 2'!D89</f>
        <v>1</v>
      </c>
      <c r="M85" s="87">
        <f>'Вопросы Группы 2'!E89</f>
        <v>0</v>
      </c>
      <c r="N85" s="87">
        <f>'Вопросы Группы 2'!F89</f>
        <v>0</v>
      </c>
      <c r="O85" s="87">
        <f>'Вопросы Группы 2'!G89</f>
        <v>0</v>
      </c>
      <c r="P85" s="87">
        <f>'Вопросы Группы 2'!H89</f>
        <v>0</v>
      </c>
      <c r="Q85" s="87">
        <f>'Вопросы Группы 2'!K89</f>
        <v>0</v>
      </c>
      <c r="R85" s="87">
        <f>'Вопросы Группы 2'!L89</f>
        <v>0</v>
      </c>
      <c r="S85" s="88" t="str">
        <f>'Вопросы Группы 2'!M89</f>
        <v>ПДР</v>
      </c>
    </row>
    <row r="86" spans="1:19" x14ac:dyDescent="0.25">
      <c r="A86" s="34"/>
      <c r="B86" s="34"/>
      <c r="C86" s="34"/>
      <c r="D86" s="34"/>
      <c r="E86" s="34"/>
      <c r="F86" s="34"/>
      <c r="G86" s="34"/>
      <c r="H86" s="34"/>
      <c r="I86" s="34"/>
      <c r="J86" s="34"/>
      <c r="K86" s="86">
        <f>'Вопросы Группы 2'!B90</f>
        <v>81</v>
      </c>
      <c r="L86" s="87">
        <f>'Вопросы Группы 2'!D90</f>
        <v>0</v>
      </c>
      <c r="M86" s="87">
        <f>'Вопросы Группы 2'!E90</f>
        <v>0</v>
      </c>
      <c r="N86" s="87">
        <f>'Вопросы Группы 2'!F90</f>
        <v>0</v>
      </c>
      <c r="O86" s="87">
        <f>'Вопросы Группы 2'!G90</f>
        <v>0</v>
      </c>
      <c r="P86" s="87">
        <f>'Вопросы Группы 2'!H90</f>
        <v>1</v>
      </c>
      <c r="Q86" s="87">
        <f>'Вопросы Группы 2'!K90</f>
        <v>2</v>
      </c>
      <c r="R86" s="87">
        <f>'Вопросы Группы 2'!L90</f>
        <v>8</v>
      </c>
      <c r="S86" s="88" t="str">
        <f>'Вопросы Группы 2'!M90</f>
        <v>ПДР</v>
      </c>
    </row>
    <row r="87" spans="1:19" x14ac:dyDescent="0.25">
      <c r="A87" s="34"/>
      <c r="B87" s="34"/>
      <c r="C87" s="34"/>
      <c r="D87" s="34"/>
      <c r="E87" s="34"/>
      <c r="F87" s="34"/>
      <c r="G87" s="34"/>
      <c r="H87" s="34"/>
      <c r="I87" s="34"/>
      <c r="J87" s="34"/>
      <c r="K87" s="86">
        <f>'Вопросы Группы 2'!B91</f>
        <v>82</v>
      </c>
      <c r="L87" s="87">
        <f>'Вопросы Группы 2'!D91</f>
        <v>0</v>
      </c>
      <c r="M87" s="87">
        <f>'Вопросы Группы 2'!E91</f>
        <v>0</v>
      </c>
      <c r="N87" s="87">
        <f>'Вопросы Группы 2'!F91</f>
        <v>1</v>
      </c>
      <c r="O87" s="87">
        <f>'Вопросы Группы 2'!G91</f>
        <v>0</v>
      </c>
      <c r="P87" s="87">
        <f>'Вопросы Группы 2'!H91</f>
        <v>0</v>
      </c>
      <c r="Q87" s="87">
        <f>'Вопросы Группы 2'!K91</f>
        <v>6</v>
      </c>
      <c r="R87" s="87">
        <f>'Вопросы Группы 2'!L91</f>
        <v>8</v>
      </c>
      <c r="S87" s="88" t="str">
        <f>'Вопросы Группы 2'!M91</f>
        <v>ПДР</v>
      </c>
    </row>
    <row r="88" spans="1:19" x14ac:dyDescent="0.25">
      <c r="A88" s="34"/>
      <c r="B88" s="34"/>
      <c r="C88" s="34"/>
      <c r="D88" s="34"/>
      <c r="E88" s="34"/>
      <c r="F88" s="34"/>
      <c r="G88" s="34"/>
      <c r="H88" s="34"/>
      <c r="I88" s="34"/>
      <c r="J88" s="34"/>
      <c r="K88" s="86">
        <f>'Вопросы Группы 2'!B92</f>
        <v>83</v>
      </c>
      <c r="L88" s="87">
        <f>'Вопросы Группы 2'!D92</f>
        <v>0</v>
      </c>
      <c r="M88" s="87">
        <f>'Вопросы Группы 2'!E92</f>
        <v>0</v>
      </c>
      <c r="N88" s="87">
        <f>'Вопросы Группы 2'!F92</f>
        <v>1</v>
      </c>
      <c r="O88" s="87">
        <f>'Вопросы Группы 2'!G92</f>
        <v>0</v>
      </c>
      <c r="P88" s="87">
        <f>'Вопросы Группы 2'!H92</f>
        <v>0</v>
      </c>
      <c r="Q88" s="87">
        <f>'Вопросы Группы 2'!K92</f>
        <v>6</v>
      </c>
      <c r="R88" s="87">
        <f>'Вопросы Группы 2'!L92</f>
        <v>8</v>
      </c>
      <c r="S88" s="88" t="str">
        <f>'Вопросы Группы 2'!M92</f>
        <v>ПДР</v>
      </c>
    </row>
    <row r="89" spans="1:19" x14ac:dyDescent="0.25">
      <c r="A89" s="34"/>
      <c r="B89" s="34"/>
      <c r="C89" s="34"/>
      <c r="D89" s="34"/>
      <c r="E89" s="34"/>
      <c r="F89" s="34"/>
      <c r="G89" s="34"/>
      <c r="H89" s="34"/>
      <c r="I89" s="34"/>
      <c r="J89" s="34"/>
      <c r="K89" s="86">
        <f>'Вопросы Группы 2'!B95</f>
        <v>84</v>
      </c>
      <c r="L89" s="87">
        <f>'Вопросы Группы 2'!D95</f>
        <v>0</v>
      </c>
      <c r="M89" s="87">
        <f>'Вопросы Группы 2'!E95</f>
        <v>0</v>
      </c>
      <c r="N89" s="87">
        <f>'Вопросы Группы 2'!F95</f>
        <v>0</v>
      </c>
      <c r="O89" s="87">
        <f>'Вопросы Группы 2'!G95</f>
        <v>0</v>
      </c>
      <c r="P89" s="87">
        <f>'Вопросы Группы 2'!H95</f>
        <v>1</v>
      </c>
      <c r="Q89" s="87">
        <f>'Вопросы Группы 2'!K95</f>
        <v>2</v>
      </c>
      <c r="R89" s="87">
        <f>'Вопросы Группы 2'!L95</f>
        <v>8</v>
      </c>
      <c r="S89" s="88" t="str">
        <f>'Вопросы Группы 2'!M95</f>
        <v>ОКУ</v>
      </c>
    </row>
    <row r="90" spans="1:19" x14ac:dyDescent="0.25">
      <c r="A90" s="34"/>
      <c r="B90" s="34"/>
      <c r="C90" s="34"/>
      <c r="D90" s="34"/>
      <c r="E90" s="34"/>
      <c r="F90" s="34"/>
      <c r="G90" s="34"/>
      <c r="H90" s="34"/>
      <c r="I90" s="34"/>
      <c r="J90" s="34"/>
      <c r="K90" s="86">
        <f>'Вопросы Группы 2'!B96</f>
        <v>85</v>
      </c>
      <c r="L90" s="87">
        <f>'Вопросы Группы 2'!D96</f>
        <v>0</v>
      </c>
      <c r="M90" s="87">
        <f>'Вопросы Группы 2'!E96</f>
        <v>0</v>
      </c>
      <c r="N90" s="87">
        <f>'Вопросы Группы 2'!F96</f>
        <v>1</v>
      </c>
      <c r="O90" s="87">
        <f>'Вопросы Группы 2'!G96</f>
        <v>0</v>
      </c>
      <c r="P90" s="87">
        <f>'Вопросы Группы 2'!H96</f>
        <v>0</v>
      </c>
      <c r="Q90" s="87">
        <f>'Вопросы Группы 2'!K96</f>
        <v>3</v>
      </c>
      <c r="R90" s="87">
        <f>'Вопросы Группы 2'!L96</f>
        <v>4</v>
      </c>
      <c r="S90" s="88" t="str">
        <f>'Вопросы Группы 2'!M96</f>
        <v>ОКУ</v>
      </c>
    </row>
    <row r="91" spans="1:19" x14ac:dyDescent="0.25">
      <c r="A91" s="34"/>
      <c r="B91" s="34"/>
      <c r="C91" s="34"/>
      <c r="D91" s="34"/>
      <c r="E91" s="34"/>
      <c r="F91" s="34"/>
      <c r="G91" s="34"/>
      <c r="H91" s="34"/>
      <c r="I91" s="34"/>
      <c r="J91" s="34"/>
      <c r="K91" s="86">
        <f>'Вопросы Группы 2'!B97</f>
        <v>86</v>
      </c>
      <c r="L91" s="87">
        <f>'Вопросы Группы 2'!D97</f>
        <v>0</v>
      </c>
      <c r="M91" s="87">
        <f>'Вопросы Группы 2'!E97</f>
        <v>1</v>
      </c>
      <c r="N91" s="87">
        <f>'Вопросы Группы 2'!F97</f>
        <v>0</v>
      </c>
      <c r="O91" s="87">
        <f>'Вопросы Группы 2'!G97</f>
        <v>0</v>
      </c>
      <c r="P91" s="87">
        <f>'Вопросы Группы 2'!H97</f>
        <v>0</v>
      </c>
      <c r="Q91" s="87">
        <f>'Вопросы Группы 2'!K97</f>
        <v>4</v>
      </c>
      <c r="R91" s="87">
        <f>'Вопросы Группы 2'!L97</f>
        <v>4</v>
      </c>
      <c r="S91" s="88" t="str">
        <f>'Вопросы Группы 2'!M97</f>
        <v>ОКУ</v>
      </c>
    </row>
    <row r="92" spans="1:19" x14ac:dyDescent="0.25">
      <c r="A92" s="34"/>
      <c r="B92" s="34"/>
      <c r="C92" s="34"/>
      <c r="D92" s="34"/>
      <c r="E92" s="34"/>
      <c r="F92" s="34"/>
      <c r="G92" s="34"/>
      <c r="H92" s="34"/>
      <c r="I92" s="34"/>
      <c r="J92" s="34"/>
      <c r="K92" s="86">
        <f>'Вопросы Группы 2'!B98</f>
        <v>87</v>
      </c>
      <c r="L92" s="87">
        <f>'Вопросы Группы 2'!D98</f>
        <v>1</v>
      </c>
      <c r="M92" s="87">
        <f>'Вопросы Группы 2'!E98</f>
        <v>0</v>
      </c>
      <c r="N92" s="87">
        <f>'Вопросы Группы 2'!F98</f>
        <v>0</v>
      </c>
      <c r="O92" s="87">
        <f>'Вопросы Группы 2'!G98</f>
        <v>0</v>
      </c>
      <c r="P92" s="87">
        <f>'Вопросы Группы 2'!H98</f>
        <v>0</v>
      </c>
      <c r="Q92" s="87">
        <f>'Вопросы Группы 2'!K98</f>
        <v>0</v>
      </c>
      <c r="R92" s="87">
        <f>'Вопросы Группы 2'!L98</f>
        <v>0</v>
      </c>
      <c r="S92" s="88" t="str">
        <f>'Вопросы Группы 2'!M98</f>
        <v>ОКУ</v>
      </c>
    </row>
    <row r="93" spans="1:19" x14ac:dyDescent="0.25">
      <c r="A93" s="34"/>
      <c r="B93" s="34"/>
      <c r="C93" s="34"/>
      <c r="D93" s="34"/>
      <c r="E93" s="34"/>
      <c r="F93" s="34"/>
      <c r="G93" s="34"/>
      <c r="H93" s="34"/>
      <c r="I93" s="34"/>
      <c r="J93" s="34"/>
      <c r="K93" s="86">
        <f>'Вопросы Группы 2'!B99</f>
        <v>88</v>
      </c>
      <c r="L93" s="87">
        <f>'Вопросы Группы 2'!D99</f>
        <v>0</v>
      </c>
      <c r="M93" s="87">
        <f>'Вопросы Группы 2'!E99</f>
        <v>0</v>
      </c>
      <c r="N93" s="87">
        <f>'Вопросы Группы 2'!F99</f>
        <v>0</v>
      </c>
      <c r="O93" s="87">
        <f>'Вопросы Группы 2'!G99</f>
        <v>1</v>
      </c>
      <c r="P93" s="87">
        <f>'Вопросы Группы 2'!H99</f>
        <v>0</v>
      </c>
      <c r="Q93" s="87">
        <f>'Вопросы Группы 2'!K99</f>
        <v>2</v>
      </c>
      <c r="R93" s="87">
        <f>'Вопросы Группы 2'!L99</f>
        <v>4</v>
      </c>
      <c r="S93" s="88" t="str">
        <f>'Вопросы Группы 2'!M99</f>
        <v>ОКУ</v>
      </c>
    </row>
    <row r="94" spans="1:19" x14ac:dyDescent="0.25">
      <c r="A94" s="34"/>
      <c r="B94" s="34"/>
      <c r="C94" s="34"/>
      <c r="D94" s="34"/>
      <c r="E94" s="34"/>
      <c r="F94" s="34"/>
      <c r="G94" s="34"/>
      <c r="H94" s="34"/>
      <c r="I94" s="34"/>
      <c r="J94" s="34"/>
      <c r="K94" s="86">
        <f>'Вопросы Группы 2'!B100</f>
        <v>89</v>
      </c>
      <c r="L94" s="87">
        <f>'Вопросы Группы 2'!D100</f>
        <v>0</v>
      </c>
      <c r="M94" s="87">
        <f>'Вопросы Группы 2'!E100</f>
        <v>1</v>
      </c>
      <c r="N94" s="87">
        <f>'Вопросы Группы 2'!F100</f>
        <v>0</v>
      </c>
      <c r="O94" s="87">
        <f>'Вопросы Группы 2'!G100</f>
        <v>0</v>
      </c>
      <c r="P94" s="87">
        <f>'Вопросы Группы 2'!H100</f>
        <v>0</v>
      </c>
      <c r="Q94" s="87">
        <f>'Вопросы Группы 2'!K100</f>
        <v>4</v>
      </c>
      <c r="R94" s="87">
        <f>'Вопросы Группы 2'!L100</f>
        <v>4</v>
      </c>
      <c r="S94" s="88" t="str">
        <f>'Вопросы Группы 2'!M100</f>
        <v>ОКУ</v>
      </c>
    </row>
    <row r="95" spans="1:19" x14ac:dyDescent="0.25">
      <c r="A95" s="34"/>
      <c r="B95" s="34"/>
      <c r="C95" s="34"/>
      <c r="D95" s="34"/>
      <c r="E95" s="34"/>
      <c r="F95" s="34"/>
      <c r="G95" s="34"/>
      <c r="H95" s="34"/>
      <c r="I95" s="34"/>
      <c r="J95" s="34"/>
      <c r="K95" s="86">
        <f>'Вопросы Группы 2'!B103</f>
        <v>90</v>
      </c>
      <c r="L95" s="87">
        <f>'Вопросы Группы 2'!D103</f>
        <v>0</v>
      </c>
      <c r="M95" s="87">
        <f>'Вопросы Группы 2'!E103</f>
        <v>1</v>
      </c>
      <c r="N95" s="87">
        <f>'Вопросы Группы 2'!F103</f>
        <v>0</v>
      </c>
      <c r="O95" s="87">
        <f>'Вопросы Группы 2'!G103</f>
        <v>0</v>
      </c>
      <c r="P95" s="87">
        <f>'Вопросы Группы 2'!H103</f>
        <v>0</v>
      </c>
      <c r="Q95" s="87">
        <f>'Вопросы Группы 2'!K103</f>
        <v>4</v>
      </c>
      <c r="R95" s="87">
        <f>'Вопросы Группы 2'!L103</f>
        <v>4</v>
      </c>
      <c r="S95" s="88" t="str">
        <f>'Вопросы Группы 2'!M103</f>
        <v>ВДХ</v>
      </c>
    </row>
    <row r="96" spans="1:19" x14ac:dyDescent="0.25">
      <c r="A96" s="34"/>
      <c r="B96" s="34"/>
      <c r="C96" s="34"/>
      <c r="D96" s="34"/>
      <c r="E96" s="34"/>
      <c r="F96" s="34"/>
      <c r="G96" s="34"/>
      <c r="H96" s="34"/>
      <c r="I96" s="34"/>
      <c r="J96" s="34"/>
      <c r="K96" s="86">
        <f>'Вопросы Группы 2'!B104</f>
        <v>91</v>
      </c>
      <c r="L96" s="87">
        <f>'Вопросы Группы 2'!D104</f>
        <v>0</v>
      </c>
      <c r="M96" s="87">
        <f>'Вопросы Группы 2'!E104</f>
        <v>0</v>
      </c>
      <c r="N96" s="87">
        <f>'Вопросы Группы 2'!F104</f>
        <v>0</v>
      </c>
      <c r="O96" s="87">
        <f>'Вопросы Группы 2'!G104</f>
        <v>0</v>
      </c>
      <c r="P96" s="87">
        <f>'Вопросы Группы 2'!H104</f>
        <v>1</v>
      </c>
      <c r="Q96" s="87">
        <f>'Вопросы Группы 2'!K104</f>
        <v>1</v>
      </c>
      <c r="R96" s="87">
        <f>'Вопросы Группы 2'!L104</f>
        <v>4</v>
      </c>
      <c r="S96" s="88" t="str">
        <f>'Вопросы Группы 2'!M104</f>
        <v>ВДХ</v>
      </c>
    </row>
    <row r="97" spans="1:19" x14ac:dyDescent="0.25">
      <c r="A97" s="34"/>
      <c r="B97" s="34"/>
      <c r="C97" s="34"/>
      <c r="D97" s="34"/>
      <c r="E97" s="34"/>
      <c r="F97" s="34"/>
      <c r="G97" s="34"/>
      <c r="H97" s="34"/>
      <c r="I97" s="34"/>
      <c r="J97" s="34"/>
      <c r="K97" s="86">
        <f>'Вопросы Группы 2'!B105</f>
        <v>92</v>
      </c>
      <c r="L97" s="87">
        <f>'Вопросы Группы 2'!D105</f>
        <v>0</v>
      </c>
      <c r="M97" s="87">
        <f>'Вопросы Группы 2'!E105</f>
        <v>0</v>
      </c>
      <c r="N97" s="87">
        <f>'Вопросы Группы 2'!F105</f>
        <v>0</v>
      </c>
      <c r="O97" s="87">
        <f>'Вопросы Группы 2'!G105</f>
        <v>1</v>
      </c>
      <c r="P97" s="87">
        <f>'Вопросы Группы 2'!H105</f>
        <v>0</v>
      </c>
      <c r="Q97" s="87">
        <f>'Вопросы Группы 2'!K105</f>
        <v>2</v>
      </c>
      <c r="R97" s="87">
        <f>'Вопросы Группы 2'!L105</f>
        <v>4</v>
      </c>
      <c r="S97" s="88" t="str">
        <f>'Вопросы Группы 2'!M105</f>
        <v>ВДХ</v>
      </c>
    </row>
    <row r="98" spans="1:19" x14ac:dyDescent="0.25">
      <c r="A98" s="34"/>
      <c r="B98" s="34"/>
      <c r="C98" s="34"/>
      <c r="D98" s="34"/>
      <c r="E98" s="34"/>
      <c r="F98" s="34"/>
      <c r="G98" s="34"/>
      <c r="H98" s="34"/>
      <c r="I98" s="34"/>
      <c r="J98" s="34"/>
      <c r="K98" s="86">
        <f>'Вопросы Группы 2'!B106</f>
        <v>93</v>
      </c>
      <c r="L98" s="87">
        <f>'Вопросы Группы 2'!D106</f>
        <v>0</v>
      </c>
      <c r="M98" s="87">
        <f>'Вопросы Группы 2'!E106</f>
        <v>1</v>
      </c>
      <c r="N98" s="87">
        <f>'Вопросы Группы 2'!F106</f>
        <v>0</v>
      </c>
      <c r="O98" s="87">
        <f>'Вопросы Группы 2'!G106</f>
        <v>0</v>
      </c>
      <c r="P98" s="87">
        <f>'Вопросы Группы 2'!H106</f>
        <v>0</v>
      </c>
      <c r="Q98" s="87">
        <f>'Вопросы Группы 2'!K106</f>
        <v>4</v>
      </c>
      <c r="R98" s="87">
        <f>'Вопросы Группы 2'!L106</f>
        <v>4</v>
      </c>
      <c r="S98" s="88" t="str">
        <f>'Вопросы Группы 2'!M106</f>
        <v>ВДХ</v>
      </c>
    </row>
    <row r="99" spans="1:19" x14ac:dyDescent="0.25">
      <c r="A99" s="34"/>
      <c r="B99" s="34"/>
      <c r="C99" s="34"/>
      <c r="D99" s="34"/>
      <c r="E99" s="34"/>
      <c r="F99" s="34"/>
      <c r="G99" s="34"/>
      <c r="H99" s="34"/>
      <c r="I99" s="34"/>
      <c r="J99" s="34"/>
      <c r="K99" s="86">
        <f>'Вопросы Группы 2'!B107</f>
        <v>94</v>
      </c>
      <c r="L99" s="87">
        <f>'Вопросы Группы 2'!D107</f>
        <v>0</v>
      </c>
      <c r="M99" s="87">
        <f>'Вопросы Группы 2'!E107</f>
        <v>0</v>
      </c>
      <c r="N99" s="87">
        <f>'Вопросы Группы 2'!F107</f>
        <v>0</v>
      </c>
      <c r="O99" s="87">
        <f>'Вопросы Группы 2'!G107</f>
        <v>1</v>
      </c>
      <c r="P99" s="87">
        <f>'Вопросы Группы 2'!H107</f>
        <v>0</v>
      </c>
      <c r="Q99" s="87">
        <f>'Вопросы Группы 2'!K107</f>
        <v>2</v>
      </c>
      <c r="R99" s="87">
        <f>'Вопросы Группы 2'!L107</f>
        <v>4</v>
      </c>
      <c r="S99" s="88" t="str">
        <f>'Вопросы Группы 2'!M107</f>
        <v>ВДХ</v>
      </c>
    </row>
    <row r="100" spans="1:19" x14ac:dyDescent="0.25">
      <c r="A100" s="34"/>
      <c r="B100" s="34"/>
      <c r="C100" s="34"/>
      <c r="D100" s="34"/>
      <c r="E100" s="34"/>
      <c r="F100" s="34"/>
      <c r="G100" s="34"/>
      <c r="H100" s="34"/>
      <c r="I100" s="34"/>
      <c r="J100" s="34"/>
      <c r="K100" s="86">
        <f>'Вопросы Группы 2'!B109</f>
        <v>95</v>
      </c>
      <c r="L100" s="87">
        <f>'Вопросы Группы 2'!D109</f>
        <v>0</v>
      </c>
      <c r="M100" s="87">
        <f>'Вопросы Группы 2'!E109</f>
        <v>0</v>
      </c>
      <c r="N100" s="87">
        <f>'Вопросы Группы 2'!F109</f>
        <v>0</v>
      </c>
      <c r="O100" s="87">
        <f>'Вопросы Группы 2'!G109</f>
        <v>1</v>
      </c>
      <c r="P100" s="87">
        <f>'Вопросы Группы 2'!H109</f>
        <v>0</v>
      </c>
      <c r="Q100" s="87">
        <f>'Вопросы Группы 2'!K109</f>
        <v>2</v>
      </c>
      <c r="R100" s="87">
        <f>'Вопросы Группы 2'!L109</f>
        <v>4</v>
      </c>
      <c r="S100" s="88" t="str">
        <f>'Вопросы Группы 2'!M109</f>
        <v>УВП</v>
      </c>
    </row>
    <row r="101" spans="1:19" x14ac:dyDescent="0.25">
      <c r="A101" s="34"/>
      <c r="B101" s="34"/>
      <c r="C101" s="34"/>
      <c r="D101" s="34"/>
      <c r="E101" s="34"/>
      <c r="F101" s="34"/>
      <c r="G101" s="34"/>
      <c r="H101" s="34"/>
      <c r="I101" s="34"/>
      <c r="J101" s="34"/>
      <c r="K101" s="86">
        <f>'Вопросы Группы 2'!B110</f>
        <v>96</v>
      </c>
      <c r="L101" s="87">
        <f>'Вопросы Группы 2'!D110</f>
        <v>0</v>
      </c>
      <c r="M101" s="87">
        <f>'Вопросы Группы 2'!E110</f>
        <v>1</v>
      </c>
      <c r="N101" s="87">
        <f>'Вопросы Группы 2'!F110</f>
        <v>0</v>
      </c>
      <c r="O101" s="87">
        <f>'Вопросы Группы 2'!G110</f>
        <v>0</v>
      </c>
      <c r="P101" s="87">
        <f>'Вопросы Группы 2'!H110</f>
        <v>0</v>
      </c>
      <c r="Q101" s="87">
        <f>'Вопросы Группы 2'!K110</f>
        <v>4</v>
      </c>
      <c r="R101" s="87">
        <f>'Вопросы Группы 2'!L110</f>
        <v>4</v>
      </c>
      <c r="S101" s="88" t="str">
        <f>'Вопросы Группы 2'!M110</f>
        <v>УВП</v>
      </c>
    </row>
    <row r="102" spans="1:19" x14ac:dyDescent="0.25">
      <c r="A102" s="34"/>
      <c r="B102" s="34"/>
      <c r="C102" s="34"/>
      <c r="D102" s="34"/>
      <c r="E102" s="34"/>
      <c r="F102" s="34"/>
      <c r="G102" s="34"/>
      <c r="H102" s="34"/>
      <c r="I102" s="34"/>
      <c r="J102" s="34"/>
      <c r="K102" s="86">
        <f>'Вопросы Группы 2'!B111</f>
        <v>97</v>
      </c>
      <c r="L102" s="87">
        <f>'Вопросы Группы 2'!D111</f>
        <v>0</v>
      </c>
      <c r="M102" s="87">
        <f>'Вопросы Группы 2'!E111</f>
        <v>1</v>
      </c>
      <c r="N102" s="87">
        <f>'Вопросы Группы 2'!F111</f>
        <v>0</v>
      </c>
      <c r="O102" s="87">
        <f>'Вопросы Группы 2'!G111</f>
        <v>0</v>
      </c>
      <c r="P102" s="87">
        <f>'Вопросы Группы 2'!H111</f>
        <v>0</v>
      </c>
      <c r="Q102" s="87">
        <f>'Вопросы Группы 2'!K111</f>
        <v>4</v>
      </c>
      <c r="R102" s="87">
        <f>'Вопросы Группы 2'!L111</f>
        <v>4</v>
      </c>
      <c r="S102" s="88" t="str">
        <f>'Вопросы Группы 2'!M111</f>
        <v>УВП</v>
      </c>
    </row>
    <row r="103" spans="1:19" x14ac:dyDescent="0.25">
      <c r="A103" s="34"/>
      <c r="B103" s="34"/>
      <c r="C103" s="34"/>
      <c r="D103" s="34"/>
      <c r="E103" s="34"/>
      <c r="F103" s="34"/>
      <c r="G103" s="34"/>
      <c r="H103" s="34"/>
      <c r="I103" s="34"/>
      <c r="J103" s="34"/>
      <c r="K103" s="86">
        <f>'Вопросы Группы 2'!B112</f>
        <v>98</v>
      </c>
      <c r="L103" s="87">
        <f>'Вопросы Группы 2'!D112</f>
        <v>0</v>
      </c>
      <c r="M103" s="87">
        <f>'Вопросы Группы 2'!E112</f>
        <v>1</v>
      </c>
      <c r="N103" s="87">
        <f>'Вопросы Группы 2'!F112</f>
        <v>0</v>
      </c>
      <c r="O103" s="87">
        <f>'Вопросы Группы 2'!G112</f>
        <v>0</v>
      </c>
      <c r="P103" s="87">
        <f>'Вопросы Группы 2'!H112</f>
        <v>0</v>
      </c>
      <c r="Q103" s="87">
        <f>'Вопросы Группы 2'!K112</f>
        <v>8</v>
      </c>
      <c r="R103" s="87">
        <f>'Вопросы Группы 2'!L112</f>
        <v>8</v>
      </c>
      <c r="S103" s="88" t="str">
        <f>'Вопросы Группы 2'!M112</f>
        <v>УВП</v>
      </c>
    </row>
    <row r="104" spans="1:19" x14ac:dyDescent="0.25">
      <c r="A104" s="34"/>
      <c r="B104" s="34"/>
      <c r="C104" s="34"/>
      <c r="D104" s="34"/>
      <c r="E104" s="34"/>
      <c r="F104" s="34"/>
      <c r="G104" s="34"/>
      <c r="H104" s="34"/>
      <c r="I104" s="34"/>
      <c r="J104" s="34"/>
      <c r="K104" s="86">
        <f>'Вопросы Группы 2'!B113</f>
        <v>99</v>
      </c>
      <c r="L104" s="87">
        <f>'Вопросы Группы 2'!D113</f>
        <v>1</v>
      </c>
      <c r="M104" s="87">
        <f>'Вопросы Группы 2'!E113</f>
        <v>0</v>
      </c>
      <c r="N104" s="87">
        <f>'Вопросы Группы 2'!F113</f>
        <v>0</v>
      </c>
      <c r="O104" s="87">
        <f>'Вопросы Группы 2'!G113</f>
        <v>0</v>
      </c>
      <c r="P104" s="87">
        <f>'Вопросы Группы 2'!H113</f>
        <v>0</v>
      </c>
      <c r="Q104" s="87">
        <f>'Вопросы Группы 2'!K113</f>
        <v>0</v>
      </c>
      <c r="R104" s="87">
        <f>'Вопросы Группы 2'!L113</f>
        <v>0</v>
      </c>
      <c r="S104" s="88" t="str">
        <f>'Вопросы Группы 2'!M113</f>
        <v>УВП</v>
      </c>
    </row>
    <row r="105" spans="1:19" x14ac:dyDescent="0.25">
      <c r="A105" s="34"/>
      <c r="B105" s="34"/>
      <c r="C105" s="34"/>
      <c r="D105" s="34"/>
      <c r="E105" s="34"/>
      <c r="F105" s="34"/>
      <c r="G105" s="34"/>
      <c r="H105" s="34"/>
      <c r="I105" s="34"/>
      <c r="J105" s="34"/>
      <c r="K105" s="86">
        <f>'Вопросы Группы 2'!B114</f>
        <v>100</v>
      </c>
      <c r="L105" s="87">
        <f>'Вопросы Группы 2'!D114</f>
        <v>0</v>
      </c>
      <c r="M105" s="87">
        <f>'Вопросы Группы 2'!E114</f>
        <v>1</v>
      </c>
      <c r="N105" s="87">
        <f>'Вопросы Группы 2'!F114</f>
        <v>0</v>
      </c>
      <c r="O105" s="87">
        <f>'Вопросы Группы 2'!G114</f>
        <v>0</v>
      </c>
      <c r="P105" s="87">
        <f>'Вопросы Группы 2'!H114</f>
        <v>0</v>
      </c>
      <c r="Q105" s="87">
        <f>'Вопросы Группы 2'!K114</f>
        <v>8</v>
      </c>
      <c r="R105" s="87">
        <f>'Вопросы Группы 2'!L114</f>
        <v>8</v>
      </c>
      <c r="S105" s="88" t="str">
        <f>'Вопросы Группы 2'!M114</f>
        <v>УВП</v>
      </c>
    </row>
    <row r="106" spans="1:19" x14ac:dyDescent="0.25">
      <c r="A106" s="34"/>
      <c r="B106" s="34"/>
      <c r="C106" s="34"/>
      <c r="D106" s="34"/>
      <c r="E106" s="34"/>
      <c r="F106" s="34"/>
      <c r="G106" s="34"/>
      <c r="H106" s="34"/>
      <c r="I106" s="34"/>
      <c r="J106" s="34"/>
      <c r="K106" s="86">
        <f>'Вопросы Группы 2'!B115</f>
        <v>101</v>
      </c>
      <c r="L106" s="87">
        <f>'Вопросы Группы 2'!D115</f>
        <v>1</v>
      </c>
      <c r="M106" s="87">
        <f>'Вопросы Группы 2'!E115</f>
        <v>0</v>
      </c>
      <c r="N106" s="87">
        <f>'Вопросы Группы 2'!F115</f>
        <v>0</v>
      </c>
      <c r="O106" s="87">
        <f>'Вопросы Группы 2'!G115</f>
        <v>0</v>
      </c>
      <c r="P106" s="87">
        <f>'Вопросы Группы 2'!H115</f>
        <v>0</v>
      </c>
      <c r="Q106" s="87">
        <f>'Вопросы Группы 2'!K115</f>
        <v>0</v>
      </c>
      <c r="R106" s="87">
        <f>'Вопросы Группы 2'!L115</f>
        <v>0</v>
      </c>
      <c r="S106" s="88" t="str">
        <f>'Вопросы Группы 2'!M115</f>
        <v>УВП</v>
      </c>
    </row>
    <row r="107" spans="1:19" x14ac:dyDescent="0.25">
      <c r="A107" s="34"/>
      <c r="B107" s="34"/>
      <c r="C107" s="34"/>
      <c r="D107" s="34"/>
      <c r="E107" s="34"/>
      <c r="F107" s="34"/>
      <c r="G107" s="34"/>
      <c r="H107" s="34"/>
      <c r="I107" s="34"/>
      <c r="J107" s="34"/>
      <c r="K107" s="86">
        <f>'Вопросы Группы 2'!B116</f>
        <v>102</v>
      </c>
      <c r="L107" s="87">
        <f>'Вопросы Группы 2'!D116</f>
        <v>1</v>
      </c>
      <c r="M107" s="87">
        <f>'Вопросы Группы 2'!E116</f>
        <v>0</v>
      </c>
      <c r="N107" s="87">
        <f>'Вопросы Группы 2'!F116</f>
        <v>0</v>
      </c>
      <c r="O107" s="87">
        <f>'Вопросы Группы 2'!G116</f>
        <v>0</v>
      </c>
      <c r="P107" s="87">
        <f>'Вопросы Группы 2'!H116</f>
        <v>0</v>
      </c>
      <c r="Q107" s="87">
        <f>'Вопросы Группы 2'!K116</f>
        <v>0</v>
      </c>
      <c r="R107" s="87">
        <f>'Вопросы Группы 2'!L116</f>
        <v>0</v>
      </c>
      <c r="S107" s="88" t="str">
        <f>'Вопросы Группы 2'!M116</f>
        <v>УВП</v>
      </c>
    </row>
    <row r="108" spans="1:19" x14ac:dyDescent="0.25">
      <c r="A108" s="34"/>
      <c r="B108" s="34"/>
      <c r="C108" s="34"/>
      <c r="D108" s="34"/>
      <c r="E108" s="34"/>
      <c r="F108" s="34"/>
      <c r="G108" s="34"/>
      <c r="H108" s="34"/>
      <c r="I108" s="34"/>
      <c r="J108" s="34"/>
      <c r="K108" s="86">
        <f>'Вопросы Группы 2'!B117</f>
        <v>103</v>
      </c>
      <c r="L108" s="87">
        <f>'Вопросы Группы 2'!D117</f>
        <v>1</v>
      </c>
      <c r="M108" s="87">
        <f>'Вопросы Группы 2'!E117</f>
        <v>0</v>
      </c>
      <c r="N108" s="87">
        <f>'Вопросы Группы 2'!F117</f>
        <v>0</v>
      </c>
      <c r="O108" s="87">
        <f>'Вопросы Группы 2'!G117</f>
        <v>0</v>
      </c>
      <c r="P108" s="87">
        <f>'Вопросы Группы 2'!H117</f>
        <v>0</v>
      </c>
      <c r="Q108" s="87">
        <f>'Вопросы Группы 2'!K117</f>
        <v>0</v>
      </c>
      <c r="R108" s="87">
        <f>'Вопросы Группы 2'!L117</f>
        <v>0</v>
      </c>
      <c r="S108" s="88" t="str">
        <f>'Вопросы Группы 2'!M117</f>
        <v>УВП</v>
      </c>
    </row>
    <row r="109" spans="1:19" x14ac:dyDescent="0.25">
      <c r="A109" s="34"/>
      <c r="B109" s="34"/>
      <c r="C109" s="34"/>
      <c r="D109" s="34"/>
      <c r="E109" s="34"/>
      <c r="F109" s="34"/>
      <c r="G109" s="34"/>
      <c r="H109" s="34"/>
      <c r="I109" s="34"/>
      <c r="J109" s="34"/>
      <c r="K109" s="86">
        <f>'Вопросы Группы 2'!B118</f>
        <v>104</v>
      </c>
      <c r="L109" s="87">
        <f>'Вопросы Группы 2'!D118</f>
        <v>1</v>
      </c>
      <c r="M109" s="87">
        <f>'Вопросы Группы 2'!E118</f>
        <v>0</v>
      </c>
      <c r="N109" s="87">
        <f>'Вопросы Группы 2'!F118</f>
        <v>0</v>
      </c>
      <c r="O109" s="87">
        <f>'Вопросы Группы 2'!G118</f>
        <v>0</v>
      </c>
      <c r="P109" s="87">
        <f>'Вопросы Группы 2'!H118</f>
        <v>0</v>
      </c>
      <c r="Q109" s="87">
        <f>'Вопросы Группы 2'!K118</f>
        <v>0</v>
      </c>
      <c r="R109" s="87">
        <f>'Вопросы Группы 2'!L118</f>
        <v>0</v>
      </c>
      <c r="S109" s="88" t="str">
        <f>'Вопросы Группы 2'!M118</f>
        <v>УВП</v>
      </c>
    </row>
    <row r="110" spans="1:19" x14ac:dyDescent="0.25">
      <c r="A110" s="34"/>
      <c r="B110" s="34"/>
      <c r="C110" s="34"/>
      <c r="D110" s="34"/>
      <c r="E110" s="34"/>
      <c r="F110" s="34"/>
      <c r="G110" s="34"/>
      <c r="H110" s="34"/>
      <c r="I110" s="34"/>
      <c r="J110" s="34"/>
      <c r="K110" s="86">
        <f>'Вопросы Группы 2'!B119</f>
        <v>105</v>
      </c>
      <c r="L110" s="87">
        <f>'Вопросы Группы 2'!D119</f>
        <v>0</v>
      </c>
      <c r="M110" s="87">
        <f>'Вопросы Группы 2'!E119</f>
        <v>1</v>
      </c>
      <c r="N110" s="87">
        <f>'Вопросы Группы 2'!F119</f>
        <v>0</v>
      </c>
      <c r="O110" s="87">
        <f>'Вопросы Группы 2'!G119</f>
        <v>0</v>
      </c>
      <c r="P110" s="87">
        <f>'Вопросы Группы 2'!H119</f>
        <v>0</v>
      </c>
      <c r="Q110" s="87">
        <f>'Вопросы Группы 2'!K119</f>
        <v>4</v>
      </c>
      <c r="R110" s="87">
        <f>'Вопросы Группы 2'!L119</f>
        <v>4</v>
      </c>
      <c r="S110" s="88" t="str">
        <f>'Вопросы Группы 2'!M119</f>
        <v>УВП</v>
      </c>
    </row>
    <row r="111" spans="1:19" x14ac:dyDescent="0.25">
      <c r="A111" s="34"/>
      <c r="B111" s="34"/>
      <c r="C111" s="34"/>
      <c r="D111" s="34"/>
      <c r="E111" s="34"/>
      <c r="F111" s="34"/>
      <c r="G111" s="34"/>
      <c r="H111" s="34"/>
      <c r="I111" s="34"/>
      <c r="J111" s="34"/>
      <c r="K111" s="86">
        <f>'Вопросы Группы 2'!B120</f>
        <v>106</v>
      </c>
      <c r="L111" s="87">
        <f>'Вопросы Группы 2'!D120</f>
        <v>0</v>
      </c>
      <c r="M111" s="87">
        <f>'Вопросы Группы 2'!E120</f>
        <v>1</v>
      </c>
      <c r="N111" s="87">
        <f>'Вопросы Группы 2'!F120</f>
        <v>0</v>
      </c>
      <c r="O111" s="87">
        <f>'Вопросы Группы 2'!G120</f>
        <v>0</v>
      </c>
      <c r="P111" s="87">
        <f>'Вопросы Группы 2'!H120</f>
        <v>0</v>
      </c>
      <c r="Q111" s="87">
        <f>'Вопросы Группы 2'!K120</f>
        <v>4</v>
      </c>
      <c r="R111" s="87">
        <f>'Вопросы Группы 2'!L120</f>
        <v>4</v>
      </c>
      <c r="S111" s="88" t="str">
        <f>'Вопросы Группы 2'!M120</f>
        <v>УВП</v>
      </c>
    </row>
    <row r="112" spans="1:19" x14ac:dyDescent="0.25">
      <c r="A112" s="34"/>
      <c r="B112" s="34"/>
      <c r="C112" s="34"/>
      <c r="D112" s="34"/>
      <c r="E112" s="34"/>
      <c r="F112" s="34"/>
      <c r="G112" s="34"/>
      <c r="H112" s="34"/>
      <c r="I112" s="34"/>
      <c r="J112" s="34"/>
      <c r="K112" s="86">
        <f>'Вопросы Группы 2'!B121</f>
        <v>107</v>
      </c>
      <c r="L112" s="87">
        <f>'Вопросы Группы 2'!D121</f>
        <v>0</v>
      </c>
      <c r="M112" s="87">
        <f>'Вопросы Группы 2'!E121</f>
        <v>0</v>
      </c>
      <c r="N112" s="87">
        <f>'Вопросы Группы 2'!F121</f>
        <v>0</v>
      </c>
      <c r="O112" s="87">
        <f>'Вопросы Группы 2'!G121</f>
        <v>0</v>
      </c>
      <c r="P112" s="87">
        <f>'Вопросы Группы 2'!H121</f>
        <v>1</v>
      </c>
      <c r="Q112" s="87">
        <f>'Вопросы Группы 2'!K121</f>
        <v>1</v>
      </c>
      <c r="R112" s="87">
        <f>'Вопросы Группы 2'!L121</f>
        <v>4</v>
      </c>
      <c r="S112" s="88" t="str">
        <f>'Вопросы Группы 2'!M121</f>
        <v>УВП</v>
      </c>
    </row>
    <row r="113" spans="1:19" x14ac:dyDescent="0.25">
      <c r="A113" s="34"/>
      <c r="B113" s="34"/>
      <c r="C113" s="34"/>
      <c r="D113" s="34"/>
      <c r="E113" s="34"/>
      <c r="F113" s="34"/>
      <c r="G113" s="34"/>
      <c r="H113" s="34"/>
      <c r="I113" s="34"/>
      <c r="J113" s="34"/>
      <c r="K113" s="86">
        <f>'Вопросы Группы 2'!B123</f>
        <v>108</v>
      </c>
      <c r="L113" s="87">
        <f>'Вопросы Группы 2'!D123</f>
        <v>0</v>
      </c>
      <c r="M113" s="87">
        <f>'Вопросы Группы 2'!E123</f>
        <v>0</v>
      </c>
      <c r="N113" s="87">
        <f>'Вопросы Группы 2'!F123</f>
        <v>1</v>
      </c>
      <c r="O113" s="87">
        <f>'Вопросы Группы 2'!G123</f>
        <v>0</v>
      </c>
      <c r="P113" s="87">
        <f>'Вопросы Группы 2'!H123</f>
        <v>0</v>
      </c>
      <c r="Q113" s="87">
        <f>'Вопросы Группы 2'!K123</f>
        <v>3</v>
      </c>
      <c r="R113" s="87">
        <f>'Вопросы Группы 2'!L123</f>
        <v>4</v>
      </c>
      <c r="S113" s="88" t="str">
        <f>'Вопросы Группы 2'!M123</f>
        <v>ТРИ</v>
      </c>
    </row>
    <row r="114" spans="1:19" x14ac:dyDescent="0.25">
      <c r="A114" s="34"/>
      <c r="B114" s="34"/>
      <c r="C114" s="34"/>
      <c r="D114" s="34"/>
      <c r="E114" s="34"/>
      <c r="F114" s="34"/>
      <c r="G114" s="34"/>
      <c r="H114" s="34"/>
      <c r="I114" s="34"/>
      <c r="J114" s="34"/>
      <c r="K114" s="86">
        <f>'Вопросы Группы 2'!B124</f>
        <v>109</v>
      </c>
      <c r="L114" s="87">
        <f>'Вопросы Группы 2'!D124</f>
        <v>0</v>
      </c>
      <c r="M114" s="87">
        <f>'Вопросы Группы 2'!E124</f>
        <v>1</v>
      </c>
      <c r="N114" s="87">
        <f>'Вопросы Группы 2'!F124</f>
        <v>0</v>
      </c>
      <c r="O114" s="87">
        <f>'Вопросы Группы 2'!G124</f>
        <v>0</v>
      </c>
      <c r="P114" s="87">
        <f>'Вопросы Группы 2'!H124</f>
        <v>0</v>
      </c>
      <c r="Q114" s="87">
        <f>'Вопросы Группы 2'!K124</f>
        <v>4</v>
      </c>
      <c r="R114" s="87">
        <f>'Вопросы Группы 2'!L124</f>
        <v>4</v>
      </c>
      <c r="S114" s="88" t="str">
        <f>'Вопросы Группы 2'!M124</f>
        <v>ТРИ</v>
      </c>
    </row>
    <row r="115" spans="1:19" x14ac:dyDescent="0.25">
      <c r="A115" s="34"/>
      <c r="B115" s="34"/>
      <c r="C115" s="34"/>
      <c r="D115" s="34"/>
      <c r="E115" s="34"/>
      <c r="F115" s="34"/>
      <c r="G115" s="34"/>
      <c r="H115" s="34"/>
      <c r="I115" s="34"/>
      <c r="J115" s="34"/>
      <c r="K115" s="86">
        <f>'Вопросы Группы 2'!B125</f>
        <v>110</v>
      </c>
      <c r="L115" s="87">
        <f>'Вопросы Группы 2'!D125</f>
        <v>0</v>
      </c>
      <c r="M115" s="87">
        <f>'Вопросы Группы 2'!E125</f>
        <v>0</v>
      </c>
      <c r="N115" s="87">
        <f>'Вопросы Группы 2'!F125</f>
        <v>0</v>
      </c>
      <c r="O115" s="87">
        <f>'Вопросы Группы 2'!G125</f>
        <v>1</v>
      </c>
      <c r="P115" s="87">
        <f>'Вопросы Группы 2'!H125</f>
        <v>0</v>
      </c>
      <c r="Q115" s="87">
        <f>'Вопросы Группы 2'!K125</f>
        <v>2</v>
      </c>
      <c r="R115" s="87">
        <f>'Вопросы Группы 2'!L125</f>
        <v>4</v>
      </c>
      <c r="S115" s="88" t="str">
        <f>'Вопросы Группы 2'!M125</f>
        <v>ТРИ</v>
      </c>
    </row>
    <row r="116" spans="1:19" x14ac:dyDescent="0.25">
      <c r="A116" s="34"/>
      <c r="B116" s="34"/>
      <c r="C116" s="34"/>
      <c r="D116" s="34"/>
      <c r="E116" s="34"/>
      <c r="F116" s="34"/>
      <c r="G116" s="34"/>
      <c r="H116" s="34"/>
      <c r="I116" s="34"/>
      <c r="J116" s="34"/>
      <c r="K116" s="86">
        <f>'Вопросы Группы 2'!B126</f>
        <v>111</v>
      </c>
      <c r="L116" s="87">
        <f>'Вопросы Группы 2'!D126</f>
        <v>0</v>
      </c>
      <c r="M116" s="87">
        <f>'Вопросы Группы 2'!E126</f>
        <v>0</v>
      </c>
      <c r="N116" s="87">
        <f>'Вопросы Группы 2'!F126</f>
        <v>0</v>
      </c>
      <c r="O116" s="87">
        <f>'Вопросы Группы 2'!G126</f>
        <v>1</v>
      </c>
      <c r="P116" s="87">
        <f>'Вопросы Группы 2'!H126</f>
        <v>0</v>
      </c>
      <c r="Q116" s="87">
        <f>'Вопросы Группы 2'!K126</f>
        <v>2</v>
      </c>
      <c r="R116" s="87">
        <f>'Вопросы Группы 2'!L126</f>
        <v>4</v>
      </c>
      <c r="S116" s="88" t="str">
        <f>'Вопросы Группы 2'!M126</f>
        <v>ТРИ</v>
      </c>
    </row>
    <row r="117" spans="1:19" x14ac:dyDescent="0.25">
      <c r="A117" s="34"/>
      <c r="B117" s="34"/>
      <c r="C117" s="34"/>
      <c r="D117" s="34"/>
      <c r="E117" s="34"/>
      <c r="F117" s="34"/>
      <c r="G117" s="34"/>
      <c r="H117" s="34"/>
      <c r="I117" s="34"/>
      <c r="J117" s="34"/>
      <c r="K117" s="86">
        <f>'Вопросы Группы 2'!B127</f>
        <v>112</v>
      </c>
      <c r="L117" s="87">
        <f>'Вопросы Группы 2'!D127</f>
        <v>0</v>
      </c>
      <c r="M117" s="87">
        <f>'Вопросы Группы 2'!E127</f>
        <v>0</v>
      </c>
      <c r="N117" s="87">
        <f>'Вопросы Группы 2'!F127</f>
        <v>0</v>
      </c>
      <c r="O117" s="87">
        <f>'Вопросы Группы 2'!G127</f>
        <v>0</v>
      </c>
      <c r="P117" s="87">
        <f>'Вопросы Группы 2'!H127</f>
        <v>1</v>
      </c>
      <c r="Q117" s="87">
        <f>'Вопросы Группы 2'!K127</f>
        <v>2</v>
      </c>
      <c r="R117" s="87">
        <f>'Вопросы Группы 2'!L127</f>
        <v>8</v>
      </c>
      <c r="S117" s="88" t="str">
        <f>'Вопросы Группы 2'!M127</f>
        <v>ТРИ</v>
      </c>
    </row>
    <row r="118" spans="1:19" x14ac:dyDescent="0.25">
      <c r="A118" s="34"/>
      <c r="B118" s="34"/>
      <c r="C118" s="34"/>
      <c r="D118" s="34"/>
      <c r="E118" s="34"/>
      <c r="F118" s="34"/>
      <c r="G118" s="34"/>
      <c r="H118" s="34"/>
      <c r="I118" s="34"/>
      <c r="J118" s="34"/>
      <c r="K118" s="86">
        <f>'Вопросы Группы 2'!B128</f>
        <v>113</v>
      </c>
      <c r="L118" s="87">
        <f>'Вопросы Группы 2'!D128</f>
        <v>1</v>
      </c>
      <c r="M118" s="87">
        <f>'Вопросы Группы 2'!E128</f>
        <v>0</v>
      </c>
      <c r="N118" s="87">
        <f>'Вопросы Группы 2'!F128</f>
        <v>0</v>
      </c>
      <c r="O118" s="87">
        <f>'Вопросы Группы 2'!G128</f>
        <v>0</v>
      </c>
      <c r="P118" s="87">
        <f>'Вопросы Группы 2'!H128</f>
        <v>0</v>
      </c>
      <c r="Q118" s="87">
        <f>'Вопросы Группы 2'!K128</f>
        <v>0</v>
      </c>
      <c r="R118" s="87">
        <f>'Вопросы Группы 2'!L128</f>
        <v>0</v>
      </c>
      <c r="S118" s="88" t="str">
        <f>'Вопросы Группы 2'!M128</f>
        <v>ТРИ</v>
      </c>
    </row>
    <row r="119" spans="1:19" x14ac:dyDescent="0.25">
      <c r="A119" s="34"/>
      <c r="B119" s="34"/>
      <c r="C119" s="34"/>
      <c r="D119" s="34"/>
      <c r="E119" s="34"/>
      <c r="F119" s="34"/>
      <c r="G119" s="34"/>
      <c r="H119" s="34"/>
      <c r="I119" s="34"/>
      <c r="J119" s="34"/>
      <c r="K119" s="86">
        <f>'Вопросы Группы 2'!B130</f>
        <v>114</v>
      </c>
      <c r="L119" s="87">
        <f>'Вопросы Группы 2'!D130</f>
        <v>0</v>
      </c>
      <c r="M119" s="87">
        <f>'Вопросы Группы 2'!E130</f>
        <v>1</v>
      </c>
      <c r="N119" s="87">
        <f>'Вопросы Группы 2'!F130</f>
        <v>0</v>
      </c>
      <c r="O119" s="87">
        <f>'Вопросы Группы 2'!G130</f>
        <v>0</v>
      </c>
      <c r="P119" s="87">
        <f>'Вопросы Группы 2'!H130</f>
        <v>0</v>
      </c>
      <c r="Q119" s="87">
        <f>'Вопросы Группы 2'!K130</f>
        <v>4</v>
      </c>
      <c r="R119" s="87">
        <f>'Вопросы Группы 2'!L130</f>
        <v>4</v>
      </c>
      <c r="S119" s="88" t="str">
        <f>'Вопросы Группы 2'!M130</f>
        <v>ОТП</v>
      </c>
    </row>
    <row r="120" spans="1:19" x14ac:dyDescent="0.25">
      <c r="A120" s="34"/>
      <c r="B120" s="34"/>
      <c r="C120" s="34"/>
      <c r="D120" s="34"/>
      <c r="E120" s="34"/>
      <c r="F120" s="34"/>
      <c r="G120" s="34"/>
      <c r="H120" s="34"/>
      <c r="I120" s="34"/>
      <c r="J120" s="34"/>
      <c r="K120" s="86">
        <f>'Вопросы Группы 2'!B131</f>
        <v>115</v>
      </c>
      <c r="L120" s="87">
        <f>'Вопросы Группы 2'!D131</f>
        <v>0</v>
      </c>
      <c r="M120" s="87">
        <f>'Вопросы Группы 2'!E131</f>
        <v>1</v>
      </c>
      <c r="N120" s="87">
        <f>'Вопросы Группы 2'!F131</f>
        <v>0</v>
      </c>
      <c r="O120" s="87">
        <f>'Вопросы Группы 2'!G131</f>
        <v>0</v>
      </c>
      <c r="P120" s="87">
        <f>'Вопросы Группы 2'!H131</f>
        <v>0</v>
      </c>
      <c r="Q120" s="87">
        <f>'Вопросы Группы 2'!K131</f>
        <v>4</v>
      </c>
      <c r="R120" s="87">
        <f>'Вопросы Группы 2'!L131</f>
        <v>4</v>
      </c>
      <c r="S120" s="88" t="str">
        <f>'Вопросы Группы 2'!M131</f>
        <v>ОТП</v>
      </c>
    </row>
    <row r="121" spans="1:19" x14ac:dyDescent="0.25">
      <c r="A121" s="34"/>
      <c r="B121" s="34"/>
      <c r="C121" s="34"/>
      <c r="D121" s="34"/>
      <c r="E121" s="34"/>
      <c r="F121" s="34"/>
      <c r="G121" s="34"/>
      <c r="H121" s="34"/>
      <c r="I121" s="34"/>
      <c r="J121" s="34"/>
      <c r="K121" s="86">
        <f>'Вопросы Группы 2'!B132</f>
        <v>116</v>
      </c>
      <c r="L121" s="87">
        <f>'Вопросы Группы 2'!D132</f>
        <v>0</v>
      </c>
      <c r="M121" s="87">
        <f>'Вопросы Группы 2'!E132</f>
        <v>1</v>
      </c>
      <c r="N121" s="87">
        <f>'Вопросы Группы 2'!F132</f>
        <v>0</v>
      </c>
      <c r="O121" s="87">
        <f>'Вопросы Группы 2'!G132</f>
        <v>0</v>
      </c>
      <c r="P121" s="87">
        <f>'Вопросы Группы 2'!H132</f>
        <v>0</v>
      </c>
      <c r="Q121" s="87">
        <f>'Вопросы Группы 2'!K132</f>
        <v>4</v>
      </c>
      <c r="R121" s="87">
        <f>'Вопросы Группы 2'!L132</f>
        <v>4</v>
      </c>
      <c r="S121" s="88" t="str">
        <f>'Вопросы Группы 2'!M132</f>
        <v>ОТП</v>
      </c>
    </row>
    <row r="122" spans="1:19" x14ac:dyDescent="0.25">
      <c r="A122" s="34"/>
      <c r="B122" s="34"/>
      <c r="C122" s="34"/>
      <c r="D122" s="34"/>
      <c r="E122" s="34"/>
      <c r="F122" s="34"/>
      <c r="G122" s="34"/>
      <c r="H122" s="34"/>
      <c r="I122" s="34"/>
      <c r="J122" s="34"/>
      <c r="K122" s="86">
        <f>'Вопросы Группы 2'!B133</f>
        <v>117</v>
      </c>
      <c r="L122" s="87">
        <f>'Вопросы Группы 2'!D133</f>
        <v>0</v>
      </c>
      <c r="M122" s="87">
        <f>'Вопросы Группы 2'!E133</f>
        <v>1</v>
      </c>
      <c r="N122" s="87">
        <f>'Вопросы Группы 2'!F133</f>
        <v>0</v>
      </c>
      <c r="O122" s="87">
        <f>'Вопросы Группы 2'!G133</f>
        <v>0</v>
      </c>
      <c r="P122" s="87">
        <f>'Вопросы Группы 2'!H133</f>
        <v>0</v>
      </c>
      <c r="Q122" s="87">
        <f>'Вопросы Группы 2'!K133</f>
        <v>4</v>
      </c>
      <c r="R122" s="87">
        <f>'Вопросы Группы 2'!L133</f>
        <v>4</v>
      </c>
      <c r="S122" s="88" t="str">
        <f>'Вопросы Группы 2'!M133</f>
        <v>ОТП</v>
      </c>
    </row>
    <row r="123" spans="1:19" x14ac:dyDescent="0.25">
      <c r="A123" s="34"/>
      <c r="B123" s="34"/>
      <c r="C123" s="34"/>
      <c r="D123" s="34"/>
      <c r="E123" s="34"/>
      <c r="F123" s="34"/>
      <c r="G123" s="34"/>
      <c r="H123" s="34"/>
      <c r="I123" s="34"/>
      <c r="J123" s="34"/>
      <c r="K123" s="86">
        <f>'Вопросы Группы 2'!B134</f>
        <v>118</v>
      </c>
      <c r="L123" s="87">
        <f>'Вопросы Группы 2'!D134</f>
        <v>0</v>
      </c>
      <c r="M123" s="87">
        <f>'Вопросы Группы 2'!E134</f>
        <v>1</v>
      </c>
      <c r="N123" s="87">
        <f>'Вопросы Группы 2'!F134</f>
        <v>0</v>
      </c>
      <c r="O123" s="87">
        <f>'Вопросы Группы 2'!G134</f>
        <v>0</v>
      </c>
      <c r="P123" s="87">
        <f>'Вопросы Группы 2'!H134</f>
        <v>0</v>
      </c>
      <c r="Q123" s="87">
        <f>'Вопросы Группы 2'!K134</f>
        <v>8</v>
      </c>
      <c r="R123" s="87">
        <f>'Вопросы Группы 2'!L134</f>
        <v>8</v>
      </c>
      <c r="S123" s="88" t="str">
        <f>'Вопросы Группы 2'!M134</f>
        <v>ОТП</v>
      </c>
    </row>
    <row r="124" spans="1:19" x14ac:dyDescent="0.25">
      <c r="A124" s="34"/>
      <c r="B124" s="34"/>
      <c r="C124" s="34"/>
      <c r="D124" s="34"/>
      <c r="E124" s="34"/>
      <c r="F124" s="34"/>
      <c r="G124" s="34"/>
      <c r="H124" s="34"/>
      <c r="I124" s="34"/>
      <c r="J124" s="34"/>
      <c r="K124" s="86">
        <f>'Вопросы Группы 2'!B135</f>
        <v>119</v>
      </c>
      <c r="L124" s="87">
        <f>'Вопросы Группы 2'!D135</f>
        <v>0</v>
      </c>
      <c r="M124" s="87">
        <f>'Вопросы Группы 2'!E135</f>
        <v>1</v>
      </c>
      <c r="N124" s="87">
        <f>'Вопросы Группы 2'!F135</f>
        <v>0</v>
      </c>
      <c r="O124" s="87">
        <f>'Вопросы Группы 2'!G135</f>
        <v>0</v>
      </c>
      <c r="P124" s="87">
        <f>'Вопросы Группы 2'!H135</f>
        <v>0</v>
      </c>
      <c r="Q124" s="87">
        <f>'Вопросы Группы 2'!K135</f>
        <v>4</v>
      </c>
      <c r="R124" s="87">
        <f>'Вопросы Группы 2'!L135</f>
        <v>4</v>
      </c>
      <c r="S124" s="88" t="str">
        <f>'Вопросы Группы 2'!M135</f>
        <v>ОТП</v>
      </c>
    </row>
    <row r="125" spans="1:19" x14ac:dyDescent="0.25">
      <c r="A125" s="34"/>
      <c r="B125" s="34"/>
      <c r="C125" s="34"/>
      <c r="D125" s="34"/>
      <c r="E125" s="34"/>
      <c r="F125" s="34"/>
      <c r="G125" s="34"/>
      <c r="H125" s="34"/>
      <c r="I125" s="34"/>
      <c r="J125" s="34"/>
      <c r="K125" s="86">
        <f>'Вопросы Группы 2'!B136</f>
        <v>120</v>
      </c>
      <c r="L125" s="87">
        <f>'Вопросы Группы 2'!D136</f>
        <v>1</v>
      </c>
      <c r="M125" s="87">
        <f>'Вопросы Группы 2'!E136</f>
        <v>0</v>
      </c>
      <c r="N125" s="87">
        <f>'Вопросы Группы 2'!F136</f>
        <v>0</v>
      </c>
      <c r="O125" s="87">
        <f>'Вопросы Группы 2'!G136</f>
        <v>0</v>
      </c>
      <c r="P125" s="87">
        <f>'Вопросы Группы 2'!H136</f>
        <v>0</v>
      </c>
      <c r="Q125" s="87">
        <f>'Вопросы Группы 2'!K136</f>
        <v>0</v>
      </c>
      <c r="R125" s="87">
        <f>'Вопросы Группы 2'!L136</f>
        <v>0</v>
      </c>
      <c r="S125" s="88" t="str">
        <f>'Вопросы Группы 2'!M136</f>
        <v>ОТП</v>
      </c>
    </row>
    <row r="126" spans="1:19" x14ac:dyDescent="0.25">
      <c r="A126" s="34"/>
      <c r="B126" s="34"/>
      <c r="C126" s="34"/>
      <c r="D126" s="34"/>
      <c r="E126" s="34"/>
      <c r="F126" s="34"/>
      <c r="G126" s="34"/>
      <c r="H126" s="34"/>
      <c r="I126" s="34"/>
      <c r="J126" s="34"/>
      <c r="K126" s="86">
        <f>'Вопросы Группы 2'!B137</f>
        <v>121</v>
      </c>
      <c r="L126" s="87">
        <f>'Вопросы Группы 2'!D137</f>
        <v>1</v>
      </c>
      <c r="M126" s="87">
        <f>'Вопросы Группы 2'!E137</f>
        <v>0</v>
      </c>
      <c r="N126" s="87">
        <f>'Вопросы Группы 2'!F137</f>
        <v>0</v>
      </c>
      <c r="O126" s="87">
        <f>'Вопросы Группы 2'!G137</f>
        <v>0</v>
      </c>
      <c r="P126" s="87">
        <f>'Вопросы Группы 2'!H137</f>
        <v>0</v>
      </c>
      <c r="Q126" s="87">
        <f>'Вопросы Группы 2'!K137</f>
        <v>0</v>
      </c>
      <c r="R126" s="87">
        <f>'Вопросы Группы 2'!L137</f>
        <v>0</v>
      </c>
      <c r="S126" s="88" t="str">
        <f>'Вопросы Группы 2'!M137</f>
        <v>ОТП</v>
      </c>
    </row>
    <row r="127" spans="1:19" x14ac:dyDescent="0.25">
      <c r="A127" s="34"/>
      <c r="B127" s="34"/>
      <c r="C127" s="34"/>
      <c r="D127" s="34"/>
      <c r="E127" s="34"/>
      <c r="F127" s="34"/>
      <c r="G127" s="34"/>
      <c r="H127" s="34"/>
      <c r="I127" s="34"/>
      <c r="J127" s="34"/>
      <c r="K127" s="86">
        <f>'Вопросы Группы 2'!B138</f>
        <v>122</v>
      </c>
      <c r="L127" s="87">
        <f>'Вопросы Группы 2'!D138</f>
        <v>1</v>
      </c>
      <c r="M127" s="87">
        <f>'Вопросы Группы 2'!E138</f>
        <v>0</v>
      </c>
      <c r="N127" s="87">
        <f>'Вопросы Группы 2'!F138</f>
        <v>0</v>
      </c>
      <c r="O127" s="87">
        <f>'Вопросы Группы 2'!G138</f>
        <v>0</v>
      </c>
      <c r="P127" s="87">
        <f>'Вопросы Группы 2'!H138</f>
        <v>0</v>
      </c>
      <c r="Q127" s="87">
        <f>'Вопросы Группы 2'!K138</f>
        <v>0</v>
      </c>
      <c r="R127" s="87">
        <f>'Вопросы Группы 2'!L138</f>
        <v>0</v>
      </c>
      <c r="S127" s="88" t="str">
        <f>'Вопросы Группы 2'!M138</f>
        <v>ОТП</v>
      </c>
    </row>
    <row r="128" spans="1:19" x14ac:dyDescent="0.25">
      <c r="A128" s="34"/>
      <c r="B128" s="34"/>
      <c r="C128" s="34"/>
      <c r="D128" s="34"/>
      <c r="E128" s="34"/>
      <c r="F128" s="34"/>
      <c r="G128" s="34"/>
      <c r="H128" s="34"/>
      <c r="I128" s="34"/>
      <c r="J128" s="34"/>
      <c r="K128" s="86">
        <f>'Вопросы Группы 2'!B139</f>
        <v>123</v>
      </c>
      <c r="L128" s="87">
        <f>'Вопросы Группы 2'!D139</f>
        <v>1</v>
      </c>
      <c r="M128" s="87">
        <f>'Вопросы Группы 2'!E139</f>
        <v>0</v>
      </c>
      <c r="N128" s="87">
        <f>'Вопросы Группы 2'!F139</f>
        <v>0</v>
      </c>
      <c r="O128" s="87">
        <f>'Вопросы Группы 2'!G139</f>
        <v>0</v>
      </c>
      <c r="P128" s="87">
        <f>'Вопросы Группы 2'!H139</f>
        <v>0</v>
      </c>
      <c r="Q128" s="87">
        <f>'Вопросы Группы 2'!K139</f>
        <v>0</v>
      </c>
      <c r="R128" s="87">
        <f>'Вопросы Группы 2'!L139</f>
        <v>0</v>
      </c>
      <c r="S128" s="88" t="str">
        <f>'Вопросы Группы 2'!M139</f>
        <v>ОТП</v>
      </c>
    </row>
    <row r="129" spans="1:19" x14ac:dyDescent="0.25">
      <c r="A129" s="34"/>
      <c r="B129" s="34"/>
      <c r="C129" s="34"/>
      <c r="D129" s="34"/>
      <c r="E129" s="34"/>
      <c r="F129" s="34"/>
      <c r="G129" s="34"/>
      <c r="H129" s="34"/>
      <c r="I129" s="34"/>
      <c r="J129" s="34"/>
      <c r="K129" s="86">
        <f>'Вопросы Группы 2'!B140</f>
        <v>124</v>
      </c>
      <c r="L129" s="87">
        <f>'Вопросы Группы 2'!D140</f>
        <v>1</v>
      </c>
      <c r="M129" s="87">
        <f>'Вопросы Группы 2'!E140</f>
        <v>0</v>
      </c>
      <c r="N129" s="87">
        <f>'Вопросы Группы 2'!F140</f>
        <v>0</v>
      </c>
      <c r="O129" s="87">
        <f>'Вопросы Группы 2'!G140</f>
        <v>0</v>
      </c>
      <c r="P129" s="87">
        <f>'Вопросы Группы 2'!H140</f>
        <v>0</v>
      </c>
      <c r="Q129" s="87">
        <f>'Вопросы Группы 2'!K140</f>
        <v>0</v>
      </c>
      <c r="R129" s="87">
        <f>'Вопросы Группы 2'!L140</f>
        <v>0</v>
      </c>
      <c r="S129" s="88" t="str">
        <f>'Вопросы Группы 2'!M140</f>
        <v>ОТП</v>
      </c>
    </row>
    <row r="130" spans="1:19" x14ac:dyDescent="0.25">
      <c r="A130" s="34"/>
      <c r="B130" s="34"/>
      <c r="C130" s="34"/>
      <c r="D130" s="34"/>
      <c r="E130" s="34"/>
      <c r="F130" s="34"/>
      <c r="G130" s="34"/>
      <c r="H130" s="34"/>
      <c r="I130" s="34"/>
      <c r="J130" s="34"/>
      <c r="K130" s="86">
        <f>'Вопросы Группы 2'!B141</f>
        <v>125</v>
      </c>
      <c r="L130" s="87">
        <f>'Вопросы Группы 2'!D141</f>
        <v>1</v>
      </c>
      <c r="M130" s="87">
        <f>'Вопросы Группы 2'!E141</f>
        <v>0</v>
      </c>
      <c r="N130" s="87">
        <f>'Вопросы Группы 2'!F141</f>
        <v>0</v>
      </c>
      <c r="O130" s="87">
        <f>'Вопросы Группы 2'!G141</f>
        <v>0</v>
      </c>
      <c r="P130" s="87">
        <f>'Вопросы Группы 2'!H141</f>
        <v>0</v>
      </c>
      <c r="Q130" s="87">
        <f>'Вопросы Группы 2'!K141</f>
        <v>0</v>
      </c>
      <c r="R130" s="87">
        <f>'Вопросы Группы 2'!L141</f>
        <v>0</v>
      </c>
      <c r="S130" s="88" t="str">
        <f>'Вопросы Группы 2'!M141</f>
        <v>ОТП</v>
      </c>
    </row>
    <row r="131" spans="1:19" x14ac:dyDescent="0.25">
      <c r="A131" s="34"/>
      <c r="B131" s="34"/>
      <c r="C131" s="34"/>
      <c r="D131" s="34"/>
      <c r="E131" s="34"/>
      <c r="F131" s="34"/>
      <c r="G131" s="34"/>
      <c r="H131" s="34"/>
      <c r="I131" s="34"/>
      <c r="J131" s="34"/>
      <c r="K131" s="86">
        <f>'Вопросы Группы 2'!B142</f>
        <v>126</v>
      </c>
      <c r="L131" s="87">
        <f>'Вопросы Группы 2'!D142</f>
        <v>1</v>
      </c>
      <c r="M131" s="87">
        <f>'Вопросы Группы 2'!E142</f>
        <v>0</v>
      </c>
      <c r="N131" s="87">
        <f>'Вопросы Группы 2'!F142</f>
        <v>0</v>
      </c>
      <c r="O131" s="87">
        <f>'Вопросы Группы 2'!G142</f>
        <v>0</v>
      </c>
      <c r="P131" s="87">
        <f>'Вопросы Группы 2'!H142</f>
        <v>0</v>
      </c>
      <c r="Q131" s="87">
        <f>'Вопросы Группы 2'!K142</f>
        <v>0</v>
      </c>
      <c r="R131" s="87">
        <f>'Вопросы Группы 2'!L142</f>
        <v>0</v>
      </c>
      <c r="S131" s="88" t="str">
        <f>'Вопросы Группы 2'!M142</f>
        <v>ОТП</v>
      </c>
    </row>
    <row r="132" spans="1:19" x14ac:dyDescent="0.25">
      <c r="A132" s="34"/>
      <c r="B132" s="34"/>
      <c r="C132" s="34"/>
      <c r="D132" s="34"/>
      <c r="E132" s="34"/>
      <c r="F132" s="34"/>
      <c r="G132" s="34"/>
      <c r="H132" s="34"/>
      <c r="I132" s="34"/>
      <c r="J132" s="34"/>
      <c r="K132" s="86">
        <f>'Вопросы Группы 2'!B143</f>
        <v>127</v>
      </c>
      <c r="L132" s="87">
        <f>'Вопросы Группы 2'!D143</f>
        <v>1</v>
      </c>
      <c r="M132" s="87">
        <f>'Вопросы Группы 2'!E143</f>
        <v>0</v>
      </c>
      <c r="N132" s="87">
        <f>'Вопросы Группы 2'!F143</f>
        <v>0</v>
      </c>
      <c r="O132" s="87">
        <f>'Вопросы Группы 2'!G143</f>
        <v>0</v>
      </c>
      <c r="P132" s="87">
        <f>'Вопросы Группы 2'!H143</f>
        <v>0</v>
      </c>
      <c r="Q132" s="87">
        <f>'Вопросы Группы 2'!K143</f>
        <v>0</v>
      </c>
      <c r="R132" s="87">
        <f>'Вопросы Группы 2'!L143</f>
        <v>0</v>
      </c>
      <c r="S132" s="88" t="str">
        <f>'Вопросы Группы 2'!M143</f>
        <v>ОТП</v>
      </c>
    </row>
    <row r="133" spans="1:19" x14ac:dyDescent="0.25">
      <c r="A133" s="34"/>
      <c r="B133" s="34"/>
      <c r="C133" s="34"/>
      <c r="D133" s="34"/>
      <c r="E133" s="34"/>
      <c r="F133" s="34"/>
      <c r="G133" s="34"/>
      <c r="H133" s="34"/>
      <c r="I133" s="34"/>
      <c r="J133" s="34"/>
      <c r="K133" s="86">
        <f>'Вопросы Группы 2'!B144</f>
        <v>128</v>
      </c>
      <c r="L133" s="87">
        <f>'Вопросы Группы 2'!D144</f>
        <v>1</v>
      </c>
      <c r="M133" s="87">
        <f>'Вопросы Группы 2'!E144</f>
        <v>0</v>
      </c>
      <c r="N133" s="87">
        <f>'Вопросы Группы 2'!F144</f>
        <v>0</v>
      </c>
      <c r="O133" s="87">
        <f>'Вопросы Группы 2'!G144</f>
        <v>0</v>
      </c>
      <c r="P133" s="87">
        <f>'Вопросы Группы 2'!H144</f>
        <v>0</v>
      </c>
      <c r="Q133" s="87">
        <f>'Вопросы Группы 2'!K144</f>
        <v>0</v>
      </c>
      <c r="R133" s="87">
        <f>'Вопросы Группы 2'!L144</f>
        <v>0</v>
      </c>
      <c r="S133" s="88" t="str">
        <f>'Вопросы Группы 2'!M144</f>
        <v>ОТП</v>
      </c>
    </row>
    <row r="134" spans="1:19" x14ac:dyDescent="0.25">
      <c r="A134" s="34"/>
      <c r="B134" s="34"/>
      <c r="C134" s="34"/>
      <c r="D134" s="34"/>
      <c r="E134" s="34"/>
      <c r="F134" s="34"/>
      <c r="G134" s="34"/>
      <c r="H134" s="34"/>
      <c r="I134" s="34"/>
      <c r="J134" s="34"/>
      <c r="K134" s="86">
        <f>'Вопросы Группы 2'!B145</f>
        <v>129</v>
      </c>
      <c r="L134" s="87">
        <f>'Вопросы Группы 2'!D145</f>
        <v>0</v>
      </c>
      <c r="M134" s="87">
        <f>'Вопросы Группы 2'!E145</f>
        <v>1</v>
      </c>
      <c r="N134" s="87">
        <f>'Вопросы Группы 2'!F145</f>
        <v>0</v>
      </c>
      <c r="O134" s="87">
        <f>'Вопросы Группы 2'!G145</f>
        <v>0</v>
      </c>
      <c r="P134" s="87">
        <f>'Вопросы Группы 2'!H145</f>
        <v>0</v>
      </c>
      <c r="Q134" s="87">
        <f>'Вопросы Группы 2'!K145</f>
        <v>4</v>
      </c>
      <c r="R134" s="87">
        <f>'Вопросы Группы 2'!L145</f>
        <v>4</v>
      </c>
      <c r="S134" s="88" t="str">
        <f>'Вопросы Группы 2'!M145</f>
        <v>ОТП</v>
      </c>
    </row>
    <row r="135" spans="1:19" x14ac:dyDescent="0.25">
      <c r="A135" s="34"/>
      <c r="B135" s="34"/>
      <c r="C135" s="34"/>
      <c r="D135" s="34"/>
      <c r="E135" s="34"/>
      <c r="F135" s="34"/>
      <c r="G135" s="34"/>
      <c r="H135" s="34"/>
      <c r="I135" s="34"/>
      <c r="J135" s="34"/>
      <c r="K135" s="86">
        <f>'Вопросы Группы 2'!B146</f>
        <v>130</v>
      </c>
      <c r="L135" s="87">
        <f>'Вопросы Группы 2'!D146</f>
        <v>0</v>
      </c>
      <c r="M135" s="87">
        <f>'Вопросы Группы 2'!E146</f>
        <v>1</v>
      </c>
      <c r="N135" s="87">
        <f>'Вопросы Группы 2'!F146</f>
        <v>0</v>
      </c>
      <c r="O135" s="87">
        <f>'Вопросы Группы 2'!G146</f>
        <v>0</v>
      </c>
      <c r="P135" s="87">
        <f>'Вопросы Группы 2'!H146</f>
        <v>0</v>
      </c>
      <c r="Q135" s="87">
        <f>'Вопросы Группы 2'!K146</f>
        <v>4</v>
      </c>
      <c r="R135" s="87">
        <f>'Вопросы Группы 2'!L146</f>
        <v>4</v>
      </c>
      <c r="S135" s="88" t="str">
        <f>'Вопросы Группы 2'!M146</f>
        <v>ОТП</v>
      </c>
    </row>
    <row r="136" spans="1:19" x14ac:dyDescent="0.25">
      <c r="A136" s="34"/>
      <c r="B136" s="34"/>
      <c r="C136" s="34"/>
      <c r="D136" s="34"/>
      <c r="E136" s="34"/>
      <c r="F136" s="34"/>
      <c r="G136" s="34"/>
      <c r="H136" s="34"/>
      <c r="I136" s="34"/>
      <c r="J136" s="34"/>
      <c r="K136" s="86">
        <f>'Вопросы Группы 2'!B147</f>
        <v>131</v>
      </c>
      <c r="L136" s="87">
        <f>'Вопросы Группы 2'!D147</f>
        <v>0</v>
      </c>
      <c r="M136" s="87">
        <f>'Вопросы Группы 2'!E147</f>
        <v>1</v>
      </c>
      <c r="N136" s="87">
        <f>'Вопросы Группы 2'!F147</f>
        <v>0</v>
      </c>
      <c r="O136" s="87">
        <f>'Вопросы Группы 2'!G147</f>
        <v>0</v>
      </c>
      <c r="P136" s="87">
        <f>'Вопросы Группы 2'!H147</f>
        <v>0</v>
      </c>
      <c r="Q136" s="87">
        <f>'Вопросы Группы 2'!K147</f>
        <v>4</v>
      </c>
      <c r="R136" s="87">
        <f>'Вопросы Группы 2'!L147</f>
        <v>4</v>
      </c>
      <c r="S136" s="88" t="str">
        <f>'Вопросы Группы 2'!M147</f>
        <v>ОТП</v>
      </c>
    </row>
    <row r="137" spans="1:19" x14ac:dyDescent="0.25">
      <c r="A137" s="34"/>
      <c r="B137" s="34"/>
      <c r="C137" s="34"/>
      <c r="D137" s="34"/>
      <c r="E137" s="34"/>
      <c r="F137" s="34"/>
      <c r="G137" s="34"/>
      <c r="H137" s="34"/>
      <c r="I137" s="34"/>
      <c r="J137" s="34"/>
      <c r="K137" s="86">
        <f>'Вопросы Группы 2'!B149</f>
        <v>132</v>
      </c>
      <c r="L137" s="87">
        <f>'Вопросы Группы 2'!D149</f>
        <v>0</v>
      </c>
      <c r="M137" s="87">
        <f>'Вопросы Группы 2'!E149</f>
        <v>0</v>
      </c>
      <c r="N137" s="87">
        <f>'Вопросы Группы 2'!F149</f>
        <v>0</v>
      </c>
      <c r="O137" s="87">
        <f>'Вопросы Группы 2'!G149</f>
        <v>0</v>
      </c>
      <c r="P137" s="87">
        <f>'Вопросы Группы 2'!H149</f>
        <v>1</v>
      </c>
      <c r="Q137" s="87">
        <f>'Вопросы Группы 2'!K149</f>
        <v>1</v>
      </c>
      <c r="R137" s="87">
        <f>'Вопросы Группы 2'!L149</f>
        <v>4</v>
      </c>
      <c r="S137" s="88" t="str">
        <f>'Вопросы Группы 2'!M149</f>
        <v>ОКУ</v>
      </c>
    </row>
    <row r="138" spans="1:19" x14ac:dyDescent="0.25">
      <c r="A138" s="34"/>
      <c r="B138" s="34"/>
      <c r="C138" s="34"/>
      <c r="D138" s="34"/>
      <c r="E138" s="34"/>
      <c r="F138" s="34"/>
      <c r="G138" s="34"/>
      <c r="H138" s="34"/>
      <c r="I138" s="34"/>
      <c r="J138" s="34"/>
      <c r="K138" s="86">
        <f>'Вопросы Группы 2'!B150</f>
        <v>133</v>
      </c>
      <c r="L138" s="87">
        <f>'Вопросы Группы 2'!D150</f>
        <v>0</v>
      </c>
      <c r="M138" s="87">
        <f>'Вопросы Группы 2'!E150</f>
        <v>0</v>
      </c>
      <c r="N138" s="87">
        <f>'Вопросы Группы 2'!F150</f>
        <v>0</v>
      </c>
      <c r="O138" s="87">
        <f>'Вопросы Группы 2'!G150</f>
        <v>0</v>
      </c>
      <c r="P138" s="87">
        <f>'Вопросы Группы 2'!H150</f>
        <v>1</v>
      </c>
      <c r="Q138" s="87">
        <f>'Вопросы Группы 2'!K150</f>
        <v>1</v>
      </c>
      <c r="R138" s="87">
        <f>'Вопросы Группы 2'!L150</f>
        <v>4</v>
      </c>
      <c r="S138" s="88" t="str">
        <f>'Вопросы Группы 2'!M150</f>
        <v>ОКУ</v>
      </c>
    </row>
    <row r="139" spans="1:19" x14ac:dyDescent="0.25">
      <c r="A139" s="34"/>
      <c r="B139" s="34"/>
      <c r="C139" s="34"/>
      <c r="D139" s="34"/>
      <c r="E139" s="34"/>
      <c r="F139" s="34"/>
      <c r="G139" s="34"/>
      <c r="H139" s="34"/>
      <c r="I139" s="34"/>
      <c r="J139" s="34"/>
      <c r="K139" s="86">
        <f>'Вопросы Группы 2'!B151</f>
        <v>134</v>
      </c>
      <c r="L139" s="87">
        <f>'Вопросы Группы 2'!D151</f>
        <v>0</v>
      </c>
      <c r="M139" s="87">
        <f>'Вопросы Группы 2'!E151</f>
        <v>1</v>
      </c>
      <c r="N139" s="87">
        <f>'Вопросы Группы 2'!F151</f>
        <v>0</v>
      </c>
      <c r="O139" s="87">
        <f>'Вопросы Группы 2'!G151</f>
        <v>0</v>
      </c>
      <c r="P139" s="87">
        <f>'Вопросы Группы 2'!H151</f>
        <v>0</v>
      </c>
      <c r="Q139" s="87">
        <f>'Вопросы Группы 2'!K151</f>
        <v>8</v>
      </c>
      <c r="R139" s="87">
        <f>'Вопросы Группы 2'!L151</f>
        <v>8</v>
      </c>
      <c r="S139" s="88" t="str">
        <f>'Вопросы Группы 2'!M151</f>
        <v>ОКУ</v>
      </c>
    </row>
    <row r="140" spans="1:19" x14ac:dyDescent="0.25">
      <c r="A140" s="34"/>
      <c r="B140" s="34"/>
      <c r="C140" s="34"/>
      <c r="D140" s="34"/>
      <c r="E140" s="34"/>
      <c r="F140" s="34"/>
      <c r="G140" s="34"/>
      <c r="H140" s="34"/>
      <c r="I140" s="34"/>
      <c r="J140" s="34"/>
      <c r="K140" s="86">
        <f>'Вопросы Группы 2'!B152</f>
        <v>135</v>
      </c>
      <c r="L140" s="87">
        <f>'Вопросы Группы 2'!D152</f>
        <v>0</v>
      </c>
      <c r="M140" s="87">
        <f>'Вопросы Группы 2'!E152</f>
        <v>0</v>
      </c>
      <c r="N140" s="87">
        <f>'Вопросы Группы 2'!F152</f>
        <v>0</v>
      </c>
      <c r="O140" s="87">
        <f>'Вопросы Группы 2'!G152</f>
        <v>0</v>
      </c>
      <c r="P140" s="87">
        <f>'Вопросы Группы 2'!H152</f>
        <v>1</v>
      </c>
      <c r="Q140" s="87">
        <f>'Вопросы Группы 2'!K152</f>
        <v>1</v>
      </c>
      <c r="R140" s="87">
        <f>'Вопросы Группы 2'!L152</f>
        <v>4</v>
      </c>
      <c r="S140" s="88" t="str">
        <f>'Вопросы Группы 2'!M152</f>
        <v>ОКУ</v>
      </c>
    </row>
    <row r="141" spans="1:19" x14ac:dyDescent="0.25">
      <c r="A141" s="34"/>
      <c r="B141" s="34"/>
      <c r="C141" s="34"/>
      <c r="D141" s="34"/>
      <c r="E141" s="34"/>
      <c r="F141" s="34"/>
      <c r="G141" s="34"/>
      <c r="H141" s="34"/>
      <c r="I141" s="34"/>
      <c r="J141" s="34"/>
      <c r="K141" s="86">
        <f>'Вопросы Группы 2'!B153</f>
        <v>136</v>
      </c>
      <c r="L141" s="87">
        <f>'Вопросы Группы 2'!D153</f>
        <v>0</v>
      </c>
      <c r="M141" s="87">
        <f>'Вопросы Группы 2'!E153</f>
        <v>1</v>
      </c>
      <c r="N141" s="87">
        <f>'Вопросы Группы 2'!F153</f>
        <v>0</v>
      </c>
      <c r="O141" s="87">
        <f>'Вопросы Группы 2'!G153</f>
        <v>0</v>
      </c>
      <c r="P141" s="87">
        <f>'Вопросы Группы 2'!H153</f>
        <v>0</v>
      </c>
      <c r="Q141" s="87">
        <f>'Вопросы Группы 2'!K153</f>
        <v>4</v>
      </c>
      <c r="R141" s="87">
        <f>'Вопросы Группы 2'!L153</f>
        <v>4</v>
      </c>
      <c r="S141" s="88" t="str">
        <f>'Вопросы Группы 2'!M153</f>
        <v>ОКУ</v>
      </c>
    </row>
    <row r="142" spans="1:19" x14ac:dyDescent="0.25">
      <c r="A142" s="34"/>
      <c r="B142" s="34"/>
      <c r="C142" s="34"/>
      <c r="D142" s="34"/>
      <c r="E142" s="34"/>
      <c r="F142" s="34"/>
      <c r="G142" s="34"/>
      <c r="H142" s="34"/>
      <c r="I142" s="34"/>
      <c r="J142" s="34"/>
      <c r="K142" s="86">
        <f>'Вопросы Группы 2'!B154</f>
        <v>137</v>
      </c>
      <c r="L142" s="87">
        <f>'Вопросы Группы 2'!D154</f>
        <v>0</v>
      </c>
      <c r="M142" s="87">
        <f>'Вопросы Группы 2'!E154</f>
        <v>1</v>
      </c>
      <c r="N142" s="87">
        <f>'Вопросы Группы 2'!F154</f>
        <v>0</v>
      </c>
      <c r="O142" s="87">
        <f>'Вопросы Группы 2'!G154</f>
        <v>0</v>
      </c>
      <c r="P142" s="87">
        <f>'Вопросы Группы 2'!H154</f>
        <v>0</v>
      </c>
      <c r="Q142" s="87">
        <f>'Вопросы Группы 2'!K154</f>
        <v>4</v>
      </c>
      <c r="R142" s="87">
        <f>'Вопросы Группы 2'!L154</f>
        <v>4</v>
      </c>
      <c r="S142" s="88" t="str">
        <f>'Вопросы Группы 2'!M154</f>
        <v>ОКУ</v>
      </c>
    </row>
    <row r="143" spans="1:19" x14ac:dyDescent="0.25">
      <c r="A143" s="34"/>
      <c r="B143" s="34"/>
      <c r="C143" s="34"/>
      <c r="D143" s="34"/>
      <c r="E143" s="34"/>
      <c r="F143" s="34"/>
      <c r="G143" s="34"/>
      <c r="H143" s="34"/>
      <c r="I143" s="34"/>
      <c r="J143" s="34"/>
      <c r="K143" s="86">
        <f>'Вопросы Группы 2'!B155</f>
        <v>138</v>
      </c>
      <c r="L143" s="87">
        <f>'Вопросы Группы 2'!D155</f>
        <v>0</v>
      </c>
      <c r="M143" s="87">
        <f>'Вопросы Группы 2'!E155</f>
        <v>0</v>
      </c>
      <c r="N143" s="87">
        <f>'Вопросы Группы 2'!F155</f>
        <v>0</v>
      </c>
      <c r="O143" s="87">
        <f>'Вопросы Группы 2'!G155</f>
        <v>0</v>
      </c>
      <c r="P143" s="87">
        <f>'Вопросы Группы 2'!H155</f>
        <v>1</v>
      </c>
      <c r="Q143" s="87">
        <f>'Вопросы Группы 2'!K155</f>
        <v>1</v>
      </c>
      <c r="R143" s="87">
        <f>'Вопросы Группы 2'!L155</f>
        <v>4</v>
      </c>
      <c r="S143" s="88" t="str">
        <f>'Вопросы Группы 2'!M155</f>
        <v>ОКУ</v>
      </c>
    </row>
    <row r="144" spans="1:19" x14ac:dyDescent="0.25">
      <c r="A144" s="34"/>
      <c r="B144" s="34"/>
      <c r="C144" s="34"/>
      <c r="D144" s="34"/>
      <c r="E144" s="34"/>
      <c r="F144" s="34"/>
      <c r="G144" s="34"/>
      <c r="H144" s="34"/>
      <c r="I144" s="34"/>
      <c r="J144" s="34"/>
      <c r="K144" s="86">
        <f>'Вопросы Группы 2'!B156</f>
        <v>139</v>
      </c>
      <c r="L144" s="87">
        <f>'Вопросы Группы 2'!D156</f>
        <v>0</v>
      </c>
      <c r="M144" s="87">
        <f>'Вопросы Группы 2'!E156</f>
        <v>1</v>
      </c>
      <c r="N144" s="87">
        <f>'Вопросы Группы 2'!F156</f>
        <v>0</v>
      </c>
      <c r="O144" s="87">
        <f>'Вопросы Группы 2'!G156</f>
        <v>0</v>
      </c>
      <c r="P144" s="87">
        <f>'Вопросы Группы 2'!H156</f>
        <v>0</v>
      </c>
      <c r="Q144" s="87">
        <f>'Вопросы Группы 2'!K156</f>
        <v>4</v>
      </c>
      <c r="R144" s="87">
        <f>'Вопросы Группы 2'!L156</f>
        <v>4</v>
      </c>
      <c r="S144" s="88" t="str">
        <f>'Вопросы Группы 2'!M156</f>
        <v>ОКУ</v>
      </c>
    </row>
    <row r="145" spans="1:19" x14ac:dyDescent="0.25">
      <c r="A145" s="34"/>
      <c r="B145" s="34"/>
      <c r="C145" s="34"/>
      <c r="D145" s="34"/>
      <c r="E145" s="34"/>
      <c r="F145" s="34"/>
      <c r="G145" s="34"/>
      <c r="H145" s="34"/>
      <c r="I145" s="34"/>
      <c r="J145" s="34"/>
      <c r="K145" s="86">
        <f>'Вопросы Группы 2'!B157</f>
        <v>140</v>
      </c>
      <c r="L145" s="87">
        <f>'Вопросы Группы 2'!D157</f>
        <v>1</v>
      </c>
      <c r="M145" s="87">
        <f>'Вопросы Группы 2'!E157</f>
        <v>0</v>
      </c>
      <c r="N145" s="87">
        <f>'Вопросы Группы 2'!F157</f>
        <v>0</v>
      </c>
      <c r="O145" s="87">
        <f>'Вопросы Группы 2'!G157</f>
        <v>0</v>
      </c>
      <c r="P145" s="87">
        <f>'Вопросы Группы 2'!H157</f>
        <v>0</v>
      </c>
      <c r="Q145" s="87">
        <f>'Вопросы Группы 2'!K157</f>
        <v>0</v>
      </c>
      <c r="R145" s="87">
        <f>'Вопросы Группы 2'!L157</f>
        <v>0</v>
      </c>
      <c r="S145" s="88" t="str">
        <f>'Вопросы Группы 2'!M157</f>
        <v>ОКУ</v>
      </c>
    </row>
    <row r="146" spans="1:19" x14ac:dyDescent="0.25">
      <c r="A146" s="34"/>
      <c r="B146" s="34"/>
      <c r="C146" s="34"/>
      <c r="D146" s="34"/>
      <c r="E146" s="34"/>
      <c r="F146" s="34"/>
      <c r="G146" s="34"/>
      <c r="H146" s="34"/>
      <c r="I146" s="34"/>
      <c r="J146" s="34"/>
      <c r="K146" s="86">
        <f>'Вопросы Группы 2'!B158</f>
        <v>141</v>
      </c>
      <c r="L146" s="87">
        <f>'Вопросы Группы 2'!D158</f>
        <v>0</v>
      </c>
      <c r="M146" s="87">
        <f>'Вопросы Группы 2'!E158</f>
        <v>1</v>
      </c>
      <c r="N146" s="87">
        <f>'Вопросы Группы 2'!F158</f>
        <v>0</v>
      </c>
      <c r="O146" s="87">
        <f>'Вопросы Группы 2'!G158</f>
        <v>0</v>
      </c>
      <c r="P146" s="87">
        <f>'Вопросы Группы 2'!H158</f>
        <v>0</v>
      </c>
      <c r="Q146" s="87">
        <f>'Вопросы Группы 2'!K158</f>
        <v>4</v>
      </c>
      <c r="R146" s="87">
        <f>'Вопросы Группы 2'!L158</f>
        <v>4</v>
      </c>
      <c r="S146" s="88" t="str">
        <f>'Вопросы Группы 2'!M158</f>
        <v>ОКУ</v>
      </c>
    </row>
    <row r="147" spans="1:19" x14ac:dyDescent="0.25">
      <c r="A147" s="34"/>
      <c r="B147" s="34"/>
      <c r="C147" s="34"/>
      <c r="D147" s="34"/>
      <c r="E147" s="34"/>
      <c r="F147" s="34"/>
      <c r="G147" s="34"/>
      <c r="H147" s="34"/>
      <c r="I147" s="34"/>
      <c r="J147" s="34"/>
      <c r="K147" s="86">
        <f>'Вопросы Группы 2'!B159</f>
        <v>142</v>
      </c>
      <c r="L147" s="87">
        <f>'Вопросы Группы 2'!D159</f>
        <v>0</v>
      </c>
      <c r="M147" s="87">
        <f>'Вопросы Группы 2'!E159</f>
        <v>1</v>
      </c>
      <c r="N147" s="87">
        <f>'Вопросы Группы 2'!F159</f>
        <v>0</v>
      </c>
      <c r="O147" s="87">
        <f>'Вопросы Группы 2'!G159</f>
        <v>0</v>
      </c>
      <c r="P147" s="87">
        <f>'Вопросы Группы 2'!H159</f>
        <v>0</v>
      </c>
      <c r="Q147" s="87">
        <f>'Вопросы Группы 2'!K159</f>
        <v>4</v>
      </c>
      <c r="R147" s="87">
        <f>'Вопросы Группы 2'!L159</f>
        <v>4</v>
      </c>
      <c r="S147" s="88" t="str">
        <f>'Вопросы Группы 2'!M159</f>
        <v>ОКУ</v>
      </c>
    </row>
    <row r="148" spans="1:19" x14ac:dyDescent="0.25">
      <c r="A148" s="34"/>
      <c r="B148" s="34"/>
      <c r="C148" s="34"/>
      <c r="D148" s="34"/>
      <c r="E148" s="34"/>
      <c r="F148" s="34"/>
      <c r="G148" s="34"/>
      <c r="H148" s="34"/>
      <c r="I148" s="34"/>
      <c r="J148" s="34"/>
      <c r="K148" s="86">
        <f>'Вопросы Группы 2'!B160</f>
        <v>143</v>
      </c>
      <c r="L148" s="87">
        <f>'Вопросы Группы 2'!D160</f>
        <v>0</v>
      </c>
      <c r="M148" s="87">
        <f>'Вопросы Группы 2'!E160</f>
        <v>1</v>
      </c>
      <c r="N148" s="87">
        <f>'Вопросы Группы 2'!F160</f>
        <v>0</v>
      </c>
      <c r="O148" s="87">
        <f>'Вопросы Группы 2'!G160</f>
        <v>0</v>
      </c>
      <c r="P148" s="87">
        <f>'Вопросы Группы 2'!H160</f>
        <v>0</v>
      </c>
      <c r="Q148" s="87">
        <f>'Вопросы Группы 2'!K160</f>
        <v>4</v>
      </c>
      <c r="R148" s="87">
        <f>'Вопросы Группы 2'!L160</f>
        <v>4</v>
      </c>
      <c r="S148" s="88" t="str">
        <f>'Вопросы Группы 2'!M160</f>
        <v>ОКУ</v>
      </c>
    </row>
    <row r="149" spans="1:19" x14ac:dyDescent="0.25">
      <c r="A149" s="34"/>
      <c r="B149" s="34"/>
      <c r="C149" s="34"/>
      <c r="D149" s="34"/>
      <c r="E149" s="34"/>
      <c r="F149" s="34"/>
      <c r="G149" s="34"/>
      <c r="H149" s="34"/>
      <c r="I149" s="34"/>
      <c r="J149" s="34"/>
      <c r="K149" s="86">
        <f>'Вопросы Группы 2'!B161</f>
        <v>144</v>
      </c>
      <c r="L149" s="87">
        <f>'Вопросы Группы 2'!D161</f>
        <v>0</v>
      </c>
      <c r="M149" s="87">
        <f>'Вопросы Группы 2'!E161</f>
        <v>1</v>
      </c>
      <c r="N149" s="87">
        <f>'Вопросы Группы 2'!F161</f>
        <v>0</v>
      </c>
      <c r="O149" s="87">
        <f>'Вопросы Группы 2'!G161</f>
        <v>0</v>
      </c>
      <c r="P149" s="87">
        <f>'Вопросы Группы 2'!H161</f>
        <v>0</v>
      </c>
      <c r="Q149" s="87">
        <f>'Вопросы Группы 2'!K161</f>
        <v>8</v>
      </c>
      <c r="R149" s="87">
        <f>'Вопросы Группы 2'!L161</f>
        <v>8</v>
      </c>
      <c r="S149" s="88" t="str">
        <f>'Вопросы Группы 2'!M161</f>
        <v>ОКУ</v>
      </c>
    </row>
    <row r="150" spans="1:19" x14ac:dyDescent="0.25">
      <c r="A150" s="34"/>
      <c r="B150" s="34"/>
      <c r="C150" s="34"/>
      <c r="D150" s="34"/>
      <c r="E150" s="34"/>
      <c r="F150" s="34"/>
      <c r="G150" s="34"/>
      <c r="H150" s="34"/>
      <c r="I150" s="34"/>
      <c r="J150" s="34"/>
      <c r="K150" s="86">
        <f>'Вопросы Группы 2'!B162</f>
        <v>145</v>
      </c>
      <c r="L150" s="87">
        <f>'Вопросы Группы 2'!D162</f>
        <v>0</v>
      </c>
      <c r="M150" s="87">
        <f>'Вопросы Группы 2'!E162</f>
        <v>1</v>
      </c>
      <c r="N150" s="87">
        <f>'Вопросы Группы 2'!F162</f>
        <v>0</v>
      </c>
      <c r="O150" s="87">
        <f>'Вопросы Группы 2'!G162</f>
        <v>0</v>
      </c>
      <c r="P150" s="87">
        <f>'Вопросы Группы 2'!H162</f>
        <v>0</v>
      </c>
      <c r="Q150" s="87">
        <f>'Вопросы Группы 2'!K162</f>
        <v>4</v>
      </c>
      <c r="R150" s="87">
        <f>'Вопросы Группы 2'!L162</f>
        <v>4</v>
      </c>
      <c r="S150" s="88" t="str">
        <f>'Вопросы Группы 2'!M162</f>
        <v>ОКУ</v>
      </c>
    </row>
    <row r="151" spans="1:19" x14ac:dyDescent="0.25">
      <c r="A151" s="34"/>
      <c r="B151" s="34"/>
      <c r="C151" s="34"/>
      <c r="D151" s="34"/>
      <c r="E151" s="34"/>
      <c r="F151" s="34"/>
      <c r="G151" s="34"/>
      <c r="H151" s="34"/>
      <c r="I151" s="34"/>
      <c r="J151" s="34"/>
      <c r="K151" s="86">
        <f>'Вопросы Группы 2'!B163</f>
        <v>146</v>
      </c>
      <c r="L151" s="87">
        <f>'Вопросы Группы 2'!D163</f>
        <v>0</v>
      </c>
      <c r="M151" s="87">
        <f>'Вопросы Группы 2'!E163</f>
        <v>1</v>
      </c>
      <c r="N151" s="87">
        <f>'Вопросы Группы 2'!F163</f>
        <v>0</v>
      </c>
      <c r="O151" s="87">
        <f>'Вопросы Группы 2'!G163</f>
        <v>0</v>
      </c>
      <c r="P151" s="87">
        <f>'Вопросы Группы 2'!H163</f>
        <v>0</v>
      </c>
      <c r="Q151" s="87">
        <f>'Вопросы Группы 2'!K163</f>
        <v>8</v>
      </c>
      <c r="R151" s="87">
        <f>'Вопросы Группы 2'!L163</f>
        <v>8</v>
      </c>
      <c r="S151" s="88" t="str">
        <f>'Вопросы Группы 2'!M163</f>
        <v>ОКУ</v>
      </c>
    </row>
    <row r="152" spans="1:19" x14ac:dyDescent="0.25">
      <c r="A152" s="34"/>
      <c r="B152" s="34"/>
      <c r="C152" s="34"/>
      <c r="D152" s="34"/>
      <c r="E152" s="34"/>
      <c r="F152" s="34"/>
      <c r="G152" s="34"/>
      <c r="H152" s="34"/>
      <c r="I152" s="34"/>
      <c r="J152" s="34"/>
      <c r="K152" s="86">
        <f>'Вопросы Группы 2'!B164</f>
        <v>147</v>
      </c>
      <c r="L152" s="87">
        <f>'Вопросы Группы 2'!D164</f>
        <v>0</v>
      </c>
      <c r="M152" s="87">
        <f>'Вопросы Группы 2'!E164</f>
        <v>1</v>
      </c>
      <c r="N152" s="87">
        <f>'Вопросы Группы 2'!F164</f>
        <v>0</v>
      </c>
      <c r="O152" s="87">
        <f>'Вопросы Группы 2'!G164</f>
        <v>0</v>
      </c>
      <c r="P152" s="87">
        <f>'Вопросы Группы 2'!H164</f>
        <v>0</v>
      </c>
      <c r="Q152" s="87">
        <f>'Вопросы Группы 2'!K164</f>
        <v>4</v>
      </c>
      <c r="R152" s="87">
        <f>'Вопросы Группы 2'!L164</f>
        <v>4</v>
      </c>
      <c r="S152" s="88" t="str">
        <f>'Вопросы Группы 2'!M164</f>
        <v>ОКУ</v>
      </c>
    </row>
    <row r="153" spans="1:19" x14ac:dyDescent="0.25">
      <c r="A153" s="34"/>
      <c r="B153" s="34"/>
      <c r="C153" s="34"/>
      <c r="D153" s="34"/>
      <c r="E153" s="34"/>
      <c r="F153" s="34"/>
      <c r="G153" s="34"/>
      <c r="H153" s="34"/>
      <c r="I153" s="34"/>
      <c r="J153" s="34"/>
      <c r="K153" s="86">
        <f>'Вопросы Группы 2'!B165</f>
        <v>148</v>
      </c>
      <c r="L153" s="87">
        <f>'Вопросы Группы 2'!D165</f>
        <v>0</v>
      </c>
      <c r="M153" s="87">
        <f>'Вопросы Группы 2'!E165</f>
        <v>1</v>
      </c>
      <c r="N153" s="87">
        <f>'Вопросы Группы 2'!F165</f>
        <v>0</v>
      </c>
      <c r="O153" s="87">
        <f>'Вопросы Группы 2'!G165</f>
        <v>0</v>
      </c>
      <c r="P153" s="87">
        <f>'Вопросы Группы 2'!H165</f>
        <v>0</v>
      </c>
      <c r="Q153" s="87">
        <f>'Вопросы Группы 2'!K165</f>
        <v>4</v>
      </c>
      <c r="R153" s="87">
        <f>'Вопросы Группы 2'!L165</f>
        <v>4</v>
      </c>
      <c r="S153" s="88" t="str">
        <f>'Вопросы Группы 2'!M165</f>
        <v>ОКУ</v>
      </c>
    </row>
    <row r="154" spans="1:19" x14ac:dyDescent="0.25">
      <c r="A154" s="34"/>
      <c r="B154" s="34"/>
      <c r="C154" s="34"/>
      <c r="D154" s="34"/>
      <c r="E154" s="34"/>
      <c r="F154" s="34"/>
      <c r="G154" s="34"/>
      <c r="H154" s="34"/>
      <c r="I154" s="34"/>
      <c r="J154" s="34"/>
      <c r="K154" s="86">
        <f>'Вопросы Группы 2'!B167</f>
        <v>149</v>
      </c>
      <c r="L154" s="87">
        <f>'Вопросы Группы 2'!D167</f>
        <v>0</v>
      </c>
      <c r="M154" s="87">
        <f>'Вопросы Группы 2'!E167</f>
        <v>1</v>
      </c>
      <c r="N154" s="87">
        <f>'Вопросы Группы 2'!F167</f>
        <v>0</v>
      </c>
      <c r="O154" s="87">
        <f>'Вопросы Группы 2'!G167</f>
        <v>0</v>
      </c>
      <c r="P154" s="87">
        <f>'Вопросы Группы 2'!H167</f>
        <v>0</v>
      </c>
      <c r="Q154" s="87">
        <f>'Вопросы Группы 2'!K167</f>
        <v>4</v>
      </c>
      <c r="R154" s="87">
        <f>'Вопросы Группы 2'!L167</f>
        <v>4</v>
      </c>
      <c r="S154" s="88" t="str">
        <f>'Вопросы Группы 2'!M167</f>
        <v>ПЛАС</v>
      </c>
    </row>
    <row r="155" spans="1:19" x14ac:dyDescent="0.25">
      <c r="A155" s="34"/>
      <c r="B155" s="34"/>
      <c r="C155" s="34"/>
      <c r="D155" s="34"/>
      <c r="E155" s="34"/>
      <c r="F155" s="34"/>
      <c r="G155" s="34"/>
      <c r="H155" s="34"/>
      <c r="I155" s="34"/>
      <c r="J155" s="34"/>
      <c r="K155" s="86">
        <f>'Вопросы Группы 2'!B168</f>
        <v>150</v>
      </c>
      <c r="L155" s="87">
        <f>'Вопросы Группы 2'!D168</f>
        <v>0</v>
      </c>
      <c r="M155" s="87">
        <f>'Вопросы Группы 2'!E168</f>
        <v>1</v>
      </c>
      <c r="N155" s="87">
        <f>'Вопросы Группы 2'!F168</f>
        <v>0</v>
      </c>
      <c r="O155" s="87">
        <f>'Вопросы Группы 2'!G168</f>
        <v>0</v>
      </c>
      <c r="P155" s="87">
        <f>'Вопросы Группы 2'!H168</f>
        <v>0</v>
      </c>
      <c r="Q155" s="87">
        <f>'Вопросы Группы 2'!K168</f>
        <v>4</v>
      </c>
      <c r="R155" s="87">
        <f>'Вопросы Группы 2'!L168</f>
        <v>4</v>
      </c>
      <c r="S155" s="88" t="str">
        <f>'Вопросы Группы 2'!M168</f>
        <v>ПЛАС</v>
      </c>
    </row>
    <row r="156" spans="1:19" x14ac:dyDescent="0.25">
      <c r="A156" s="34"/>
      <c r="B156" s="34"/>
      <c r="C156" s="34"/>
      <c r="D156" s="34"/>
      <c r="E156" s="34"/>
      <c r="F156" s="34"/>
      <c r="G156" s="34"/>
      <c r="H156" s="34"/>
      <c r="I156" s="34"/>
      <c r="J156" s="34"/>
      <c r="K156" s="86">
        <f>'Вопросы Группы 2'!B169</f>
        <v>151</v>
      </c>
      <c r="L156" s="87">
        <f>'Вопросы Группы 2'!D169</f>
        <v>0</v>
      </c>
      <c r="M156" s="87">
        <f>'Вопросы Группы 2'!E169</f>
        <v>1</v>
      </c>
      <c r="N156" s="87">
        <f>'Вопросы Группы 2'!F169</f>
        <v>0</v>
      </c>
      <c r="O156" s="87">
        <f>'Вопросы Группы 2'!G169</f>
        <v>0</v>
      </c>
      <c r="P156" s="87">
        <f>'Вопросы Группы 2'!H169</f>
        <v>0</v>
      </c>
      <c r="Q156" s="87">
        <f>'Вопросы Группы 2'!K169</f>
        <v>8</v>
      </c>
      <c r="R156" s="87">
        <f>'Вопросы Группы 2'!L169</f>
        <v>8</v>
      </c>
      <c r="S156" s="88" t="str">
        <f>'Вопросы Группы 2'!M169</f>
        <v>ПЛАС</v>
      </c>
    </row>
    <row r="157" spans="1:19" x14ac:dyDescent="0.25">
      <c r="A157" s="34"/>
      <c r="B157" s="34"/>
      <c r="C157" s="34"/>
      <c r="D157" s="34"/>
      <c r="E157" s="34"/>
      <c r="F157" s="34"/>
      <c r="G157" s="34"/>
      <c r="H157" s="34"/>
      <c r="I157" s="34"/>
      <c r="J157" s="34"/>
      <c r="K157" s="86">
        <f>'Вопросы Группы 2'!B170</f>
        <v>152</v>
      </c>
      <c r="L157" s="87">
        <f>'Вопросы Группы 2'!D170</f>
        <v>0</v>
      </c>
      <c r="M157" s="87">
        <f>'Вопросы Группы 2'!E170</f>
        <v>1</v>
      </c>
      <c r="N157" s="87">
        <f>'Вопросы Группы 2'!F170</f>
        <v>0</v>
      </c>
      <c r="O157" s="87">
        <f>'Вопросы Группы 2'!G170</f>
        <v>0</v>
      </c>
      <c r="P157" s="87">
        <f>'Вопросы Группы 2'!H170</f>
        <v>0</v>
      </c>
      <c r="Q157" s="87">
        <f>'Вопросы Группы 2'!K170</f>
        <v>4</v>
      </c>
      <c r="R157" s="87">
        <f>'Вопросы Группы 2'!L170</f>
        <v>4</v>
      </c>
      <c r="S157" s="88" t="str">
        <f>'Вопросы Группы 2'!M170</f>
        <v>ПЛАС</v>
      </c>
    </row>
    <row r="158" spans="1:19" x14ac:dyDescent="0.25">
      <c r="A158" s="34"/>
      <c r="B158" s="34"/>
      <c r="C158" s="34"/>
      <c r="D158" s="34"/>
      <c r="E158" s="34"/>
      <c r="F158" s="34"/>
      <c r="G158" s="34"/>
      <c r="H158" s="34"/>
      <c r="I158" s="34"/>
      <c r="J158" s="34"/>
      <c r="K158" s="86">
        <f>'Вопросы Группы 2'!B171</f>
        <v>153</v>
      </c>
      <c r="L158" s="87">
        <f>'Вопросы Группы 2'!D171</f>
        <v>0</v>
      </c>
      <c r="M158" s="87">
        <f>'Вопросы Группы 2'!E171</f>
        <v>1</v>
      </c>
      <c r="N158" s="87">
        <f>'Вопросы Группы 2'!F171</f>
        <v>0</v>
      </c>
      <c r="O158" s="87">
        <f>'Вопросы Группы 2'!G171</f>
        <v>0</v>
      </c>
      <c r="P158" s="87">
        <f>'Вопросы Группы 2'!H171</f>
        <v>0</v>
      </c>
      <c r="Q158" s="87">
        <f>'Вопросы Группы 2'!K171</f>
        <v>4</v>
      </c>
      <c r="R158" s="87">
        <f>'Вопросы Группы 2'!L171</f>
        <v>4</v>
      </c>
      <c r="S158" s="88" t="str">
        <f>'Вопросы Группы 2'!M171</f>
        <v>ПЛАС</v>
      </c>
    </row>
    <row r="159" spans="1:19" x14ac:dyDescent="0.25">
      <c r="A159" s="34"/>
      <c r="B159" s="34"/>
      <c r="C159" s="34"/>
      <c r="D159" s="34"/>
      <c r="E159" s="34"/>
      <c r="F159" s="34"/>
      <c r="G159" s="34"/>
      <c r="H159" s="34"/>
      <c r="I159" s="34"/>
      <c r="J159" s="34"/>
      <c r="K159" s="86">
        <f>'Вопросы Группы 2'!B172</f>
        <v>154</v>
      </c>
      <c r="L159" s="87">
        <f>'Вопросы Группы 2'!D172</f>
        <v>0</v>
      </c>
      <c r="M159" s="87">
        <f>'Вопросы Группы 2'!E172</f>
        <v>1</v>
      </c>
      <c r="N159" s="87">
        <f>'Вопросы Группы 2'!F172</f>
        <v>0</v>
      </c>
      <c r="O159" s="87">
        <f>'Вопросы Группы 2'!G172</f>
        <v>0</v>
      </c>
      <c r="P159" s="87">
        <f>'Вопросы Группы 2'!H172</f>
        <v>0</v>
      </c>
      <c r="Q159" s="87">
        <f>'Вопросы Группы 2'!K172</f>
        <v>4</v>
      </c>
      <c r="R159" s="87">
        <f>'Вопросы Группы 2'!L172</f>
        <v>4</v>
      </c>
      <c r="S159" s="88" t="str">
        <f>'Вопросы Группы 2'!M172</f>
        <v>ПЛАС</v>
      </c>
    </row>
    <row r="160" spans="1:19" x14ac:dyDescent="0.25">
      <c r="A160" s="34"/>
      <c r="B160" s="34"/>
      <c r="C160" s="34"/>
      <c r="D160" s="34"/>
      <c r="E160" s="34"/>
      <c r="F160" s="34"/>
      <c r="G160" s="34"/>
      <c r="H160" s="34"/>
      <c r="I160" s="34"/>
      <c r="J160" s="34"/>
      <c r="K160" s="86">
        <f>'Вопросы Группы 2'!B173</f>
        <v>155</v>
      </c>
      <c r="L160" s="87">
        <f>'Вопросы Группы 2'!D173</f>
        <v>0</v>
      </c>
      <c r="M160" s="87">
        <f>'Вопросы Группы 2'!E173</f>
        <v>1</v>
      </c>
      <c r="N160" s="87">
        <f>'Вопросы Группы 2'!F173</f>
        <v>0</v>
      </c>
      <c r="O160" s="87">
        <f>'Вопросы Группы 2'!G173</f>
        <v>0</v>
      </c>
      <c r="P160" s="87">
        <f>'Вопросы Группы 2'!H173</f>
        <v>0</v>
      </c>
      <c r="Q160" s="87">
        <f>'Вопросы Группы 2'!K173</f>
        <v>4</v>
      </c>
      <c r="R160" s="87">
        <f>'Вопросы Группы 2'!L173</f>
        <v>4</v>
      </c>
      <c r="S160" s="88" t="str">
        <f>'Вопросы Группы 2'!M173</f>
        <v>ПЛАС</v>
      </c>
    </row>
    <row r="161" spans="1:19" x14ac:dyDescent="0.25">
      <c r="A161" s="34"/>
      <c r="B161" s="34"/>
      <c r="C161" s="34"/>
      <c r="D161" s="34"/>
      <c r="E161" s="34"/>
      <c r="F161" s="34"/>
      <c r="G161" s="34"/>
      <c r="H161" s="34"/>
      <c r="I161" s="34"/>
      <c r="J161" s="34"/>
      <c r="K161" s="86">
        <f>'Вопросы Группы 2'!B174</f>
        <v>156</v>
      </c>
      <c r="L161" s="87">
        <f>'Вопросы Группы 2'!D174</f>
        <v>0</v>
      </c>
      <c r="M161" s="87">
        <f>'Вопросы Группы 2'!E174</f>
        <v>1</v>
      </c>
      <c r="N161" s="87">
        <f>'Вопросы Группы 2'!F174</f>
        <v>0</v>
      </c>
      <c r="O161" s="87">
        <f>'Вопросы Группы 2'!G174</f>
        <v>0</v>
      </c>
      <c r="P161" s="87">
        <f>'Вопросы Группы 2'!H174</f>
        <v>0</v>
      </c>
      <c r="Q161" s="87">
        <f>'Вопросы Группы 2'!K174</f>
        <v>4</v>
      </c>
      <c r="R161" s="87">
        <f>'Вопросы Группы 2'!L174</f>
        <v>4</v>
      </c>
      <c r="S161" s="88" t="str">
        <f>'Вопросы Группы 2'!M174</f>
        <v>ПЛАС</v>
      </c>
    </row>
    <row r="162" spans="1:19" x14ac:dyDescent="0.25">
      <c r="A162" s="34"/>
      <c r="B162" s="34"/>
      <c r="C162" s="34"/>
      <c r="D162" s="34"/>
      <c r="E162" s="34"/>
      <c r="F162" s="34"/>
      <c r="G162" s="34"/>
      <c r="H162" s="34"/>
      <c r="I162" s="34"/>
      <c r="J162" s="34"/>
      <c r="K162" s="86">
        <f>'Вопросы Группы 2'!B175</f>
        <v>157</v>
      </c>
      <c r="L162" s="87">
        <f>'Вопросы Группы 2'!D175</f>
        <v>1</v>
      </c>
      <c r="M162" s="87">
        <f>'Вопросы Группы 2'!E175</f>
        <v>0</v>
      </c>
      <c r="N162" s="87">
        <f>'Вопросы Группы 2'!F175</f>
        <v>0</v>
      </c>
      <c r="O162" s="87">
        <f>'Вопросы Группы 2'!G175</f>
        <v>0</v>
      </c>
      <c r="P162" s="87">
        <f>'Вопросы Группы 2'!H175</f>
        <v>0</v>
      </c>
      <c r="Q162" s="87">
        <f>'Вопросы Группы 2'!K175</f>
        <v>0</v>
      </c>
      <c r="R162" s="87">
        <f>'Вопросы Группы 2'!L175</f>
        <v>0</v>
      </c>
      <c r="S162" s="88" t="str">
        <f>'Вопросы Группы 2'!M175</f>
        <v>ПЛАС</v>
      </c>
    </row>
    <row r="163" spans="1:19" x14ac:dyDescent="0.25">
      <c r="A163" s="34"/>
      <c r="B163" s="34"/>
      <c r="C163" s="34"/>
      <c r="D163" s="34"/>
      <c r="E163" s="34"/>
      <c r="F163" s="34"/>
      <c r="G163" s="34"/>
      <c r="H163" s="34"/>
      <c r="I163" s="34"/>
      <c r="J163" s="34"/>
      <c r="K163" s="86">
        <f>'Вопросы Группы 2'!B176</f>
        <v>158</v>
      </c>
      <c r="L163" s="87">
        <f>'Вопросы Группы 2'!D176</f>
        <v>0</v>
      </c>
      <c r="M163" s="87">
        <f>'Вопросы Группы 2'!E176</f>
        <v>1</v>
      </c>
      <c r="N163" s="87">
        <f>'Вопросы Группы 2'!F176</f>
        <v>0</v>
      </c>
      <c r="O163" s="87">
        <f>'Вопросы Группы 2'!G176</f>
        <v>0</v>
      </c>
      <c r="P163" s="87">
        <f>'Вопросы Группы 2'!H176</f>
        <v>0</v>
      </c>
      <c r="Q163" s="87">
        <f>'Вопросы Группы 2'!K176</f>
        <v>4</v>
      </c>
      <c r="R163" s="87">
        <f>'Вопросы Группы 2'!L176</f>
        <v>4</v>
      </c>
      <c r="S163" s="88" t="str">
        <f>'Вопросы Группы 2'!M176</f>
        <v>ПЛАС</v>
      </c>
    </row>
    <row r="164" spans="1:19" x14ac:dyDescent="0.25">
      <c r="A164" s="34"/>
      <c r="B164" s="34"/>
      <c r="C164" s="34"/>
      <c r="D164" s="34"/>
      <c r="E164" s="34"/>
      <c r="F164" s="34"/>
      <c r="G164" s="34"/>
      <c r="H164" s="34"/>
      <c r="I164" s="34"/>
      <c r="J164" s="34"/>
      <c r="K164" s="86">
        <f>'Вопросы Группы 2'!B177</f>
        <v>159</v>
      </c>
      <c r="L164" s="87">
        <f>'Вопросы Группы 2'!D177</f>
        <v>0</v>
      </c>
      <c r="M164" s="87">
        <f>'Вопросы Группы 2'!E177</f>
        <v>1</v>
      </c>
      <c r="N164" s="87">
        <f>'Вопросы Группы 2'!F177</f>
        <v>0</v>
      </c>
      <c r="O164" s="87">
        <f>'Вопросы Группы 2'!G177</f>
        <v>0</v>
      </c>
      <c r="P164" s="87">
        <f>'Вопросы Группы 2'!H177</f>
        <v>0</v>
      </c>
      <c r="Q164" s="87">
        <f>'Вопросы Группы 2'!K177</f>
        <v>4</v>
      </c>
      <c r="R164" s="87">
        <f>'Вопросы Группы 2'!L177</f>
        <v>4</v>
      </c>
      <c r="S164" s="88" t="str">
        <f>'Вопросы Группы 2'!M177</f>
        <v>ПЛАС</v>
      </c>
    </row>
    <row r="165" spans="1:19" x14ac:dyDescent="0.25">
      <c r="A165" s="34"/>
      <c r="B165" s="34"/>
      <c r="C165" s="34"/>
      <c r="D165" s="34"/>
      <c r="E165" s="34"/>
      <c r="F165" s="34"/>
      <c r="G165" s="34"/>
      <c r="H165" s="34"/>
      <c r="I165" s="34"/>
      <c r="J165" s="34"/>
      <c r="K165" s="86">
        <f>'Вопросы Группы 2'!B178</f>
        <v>160</v>
      </c>
      <c r="L165" s="87">
        <f>'Вопросы Группы 2'!D178</f>
        <v>0</v>
      </c>
      <c r="M165" s="87">
        <f>'Вопросы Группы 2'!E178</f>
        <v>1</v>
      </c>
      <c r="N165" s="87">
        <f>'Вопросы Группы 2'!F178</f>
        <v>0</v>
      </c>
      <c r="O165" s="87">
        <f>'Вопросы Группы 2'!G178</f>
        <v>0</v>
      </c>
      <c r="P165" s="87">
        <f>'Вопросы Группы 2'!H178</f>
        <v>0</v>
      </c>
      <c r="Q165" s="87">
        <f>'Вопросы Группы 2'!K178</f>
        <v>4</v>
      </c>
      <c r="R165" s="87">
        <f>'Вопросы Группы 2'!L178</f>
        <v>4</v>
      </c>
      <c r="S165" s="88" t="str">
        <f>'Вопросы Группы 2'!M178</f>
        <v>ПЛАС</v>
      </c>
    </row>
    <row r="166" spans="1:19" x14ac:dyDescent="0.25">
      <c r="A166" s="34"/>
      <c r="B166" s="34"/>
      <c r="C166" s="34"/>
      <c r="D166" s="34"/>
      <c r="E166" s="34"/>
      <c r="F166" s="34"/>
      <c r="G166" s="34"/>
      <c r="H166" s="34"/>
      <c r="I166" s="34"/>
      <c r="J166" s="34"/>
      <c r="K166" s="86">
        <f>'Вопросы Группы 2'!B179</f>
        <v>161</v>
      </c>
      <c r="L166" s="87">
        <f>'Вопросы Группы 2'!D179</f>
        <v>1</v>
      </c>
      <c r="M166" s="87">
        <f>'Вопросы Группы 2'!E179</f>
        <v>0</v>
      </c>
      <c r="N166" s="87">
        <f>'Вопросы Группы 2'!F179</f>
        <v>0</v>
      </c>
      <c r="O166" s="87">
        <f>'Вопросы Группы 2'!G179</f>
        <v>0</v>
      </c>
      <c r="P166" s="87">
        <f>'Вопросы Группы 2'!H179</f>
        <v>0</v>
      </c>
      <c r="Q166" s="87">
        <f>'Вопросы Группы 2'!K179</f>
        <v>0</v>
      </c>
      <c r="R166" s="87">
        <f>'Вопросы Группы 2'!L179</f>
        <v>0</v>
      </c>
      <c r="S166" s="88" t="str">
        <f>'Вопросы Группы 2'!M179</f>
        <v>ПЛАС</v>
      </c>
    </row>
    <row r="167" spans="1:19" x14ac:dyDescent="0.25">
      <c r="A167" s="34"/>
      <c r="B167" s="34"/>
      <c r="C167" s="34"/>
      <c r="D167" s="34"/>
      <c r="E167" s="34"/>
      <c r="F167" s="34"/>
      <c r="G167" s="34"/>
      <c r="H167" s="34"/>
      <c r="I167" s="34"/>
      <c r="J167" s="34"/>
      <c r="K167" s="86">
        <f>'Вопросы Группы 2'!B180</f>
        <v>162</v>
      </c>
      <c r="L167" s="87">
        <f>'Вопросы Группы 2'!D180</f>
        <v>0</v>
      </c>
      <c r="M167" s="87">
        <f>'Вопросы Группы 2'!E180</f>
        <v>1</v>
      </c>
      <c r="N167" s="87">
        <f>'Вопросы Группы 2'!F180</f>
        <v>0</v>
      </c>
      <c r="O167" s="87">
        <f>'Вопросы Группы 2'!G180</f>
        <v>0</v>
      </c>
      <c r="P167" s="87">
        <f>'Вопросы Группы 2'!H180</f>
        <v>0</v>
      </c>
      <c r="Q167" s="87">
        <f>'Вопросы Группы 2'!K180</f>
        <v>4</v>
      </c>
      <c r="R167" s="87">
        <f>'Вопросы Группы 2'!L180</f>
        <v>4</v>
      </c>
      <c r="S167" s="88" t="str">
        <f>'Вопросы Группы 2'!M180</f>
        <v>ПЛАС</v>
      </c>
    </row>
    <row r="168" spans="1:19" x14ac:dyDescent="0.25">
      <c r="A168" s="34"/>
      <c r="B168" s="34"/>
      <c r="C168" s="34"/>
      <c r="D168" s="34"/>
      <c r="E168" s="34"/>
      <c r="F168" s="34"/>
      <c r="G168" s="34"/>
      <c r="H168" s="34"/>
      <c r="I168" s="34"/>
      <c r="J168" s="34"/>
      <c r="K168" s="86">
        <f>'Вопросы Группы 2'!B181</f>
        <v>163</v>
      </c>
      <c r="L168" s="87">
        <f>'Вопросы Группы 2'!D181</f>
        <v>0</v>
      </c>
      <c r="M168" s="87">
        <f>'Вопросы Группы 2'!E181</f>
        <v>1</v>
      </c>
      <c r="N168" s="87">
        <f>'Вопросы Группы 2'!F181</f>
        <v>0</v>
      </c>
      <c r="O168" s="87">
        <f>'Вопросы Группы 2'!G181</f>
        <v>0</v>
      </c>
      <c r="P168" s="87">
        <f>'Вопросы Группы 2'!H181</f>
        <v>0</v>
      </c>
      <c r="Q168" s="87">
        <f>'Вопросы Группы 2'!K181</f>
        <v>4</v>
      </c>
      <c r="R168" s="87">
        <f>'Вопросы Группы 2'!L181</f>
        <v>4</v>
      </c>
      <c r="S168" s="88" t="str">
        <f>'Вопросы Группы 2'!M181</f>
        <v>ПЛАС</v>
      </c>
    </row>
    <row r="169" spans="1:19" x14ac:dyDescent="0.25">
      <c r="A169" s="34"/>
      <c r="B169" s="34"/>
      <c r="C169" s="34"/>
      <c r="D169" s="34"/>
      <c r="E169" s="34"/>
      <c r="F169" s="34"/>
      <c r="G169" s="34"/>
      <c r="H169" s="34"/>
      <c r="I169" s="34"/>
      <c r="J169" s="34"/>
      <c r="K169" s="86">
        <f>'Вопросы Группы 2'!B182</f>
        <v>164</v>
      </c>
      <c r="L169" s="87">
        <f>'Вопросы Группы 2'!D182</f>
        <v>0</v>
      </c>
      <c r="M169" s="87">
        <f>'Вопросы Группы 2'!E182</f>
        <v>1</v>
      </c>
      <c r="N169" s="87">
        <f>'Вопросы Группы 2'!F182</f>
        <v>0</v>
      </c>
      <c r="O169" s="87">
        <f>'Вопросы Группы 2'!G182</f>
        <v>0</v>
      </c>
      <c r="P169" s="87">
        <f>'Вопросы Группы 2'!H182</f>
        <v>0</v>
      </c>
      <c r="Q169" s="87">
        <f>'Вопросы Группы 2'!K182</f>
        <v>4</v>
      </c>
      <c r="R169" s="87">
        <f>'Вопросы Группы 2'!L182</f>
        <v>4</v>
      </c>
      <c r="S169" s="88" t="str">
        <f>'Вопросы Группы 2'!M182</f>
        <v>ПЛАС</v>
      </c>
    </row>
    <row r="170" spans="1:19" x14ac:dyDescent="0.25">
      <c r="A170" s="34"/>
      <c r="B170" s="34"/>
      <c r="C170" s="34"/>
      <c r="D170" s="34"/>
      <c r="E170" s="34"/>
      <c r="F170" s="34"/>
      <c r="G170" s="34"/>
      <c r="H170" s="34"/>
      <c r="I170" s="34"/>
      <c r="J170" s="34"/>
      <c r="K170" s="86">
        <f>'Вопросы Группы 2'!B183</f>
        <v>165</v>
      </c>
      <c r="L170" s="87">
        <f>'Вопросы Группы 2'!D183</f>
        <v>0</v>
      </c>
      <c r="M170" s="87">
        <f>'Вопросы Группы 2'!E183</f>
        <v>1</v>
      </c>
      <c r="N170" s="87">
        <f>'Вопросы Группы 2'!F183</f>
        <v>0</v>
      </c>
      <c r="O170" s="87">
        <f>'Вопросы Группы 2'!G183</f>
        <v>0</v>
      </c>
      <c r="P170" s="87">
        <f>'Вопросы Группы 2'!H183</f>
        <v>0</v>
      </c>
      <c r="Q170" s="87">
        <f>'Вопросы Группы 2'!K183</f>
        <v>4</v>
      </c>
      <c r="R170" s="87">
        <f>'Вопросы Группы 2'!L183</f>
        <v>4</v>
      </c>
      <c r="S170" s="88" t="str">
        <f>'Вопросы Группы 2'!M183</f>
        <v>ПЛАС</v>
      </c>
    </row>
    <row r="171" spans="1:19" x14ac:dyDescent="0.25">
      <c r="A171" s="34"/>
      <c r="B171" s="34"/>
      <c r="C171" s="34"/>
      <c r="D171" s="34"/>
      <c r="E171" s="34"/>
      <c r="F171" s="34"/>
      <c r="G171" s="34"/>
      <c r="H171" s="34"/>
      <c r="I171" s="34"/>
      <c r="J171" s="34"/>
      <c r="K171" s="86">
        <f>'Вопросы Группы 2'!B184</f>
        <v>166</v>
      </c>
      <c r="L171" s="87">
        <f>'Вопросы Группы 2'!D184</f>
        <v>0</v>
      </c>
      <c r="M171" s="87">
        <f>'Вопросы Группы 2'!E184</f>
        <v>1</v>
      </c>
      <c r="N171" s="87">
        <f>'Вопросы Группы 2'!F184</f>
        <v>0</v>
      </c>
      <c r="O171" s="87">
        <f>'Вопросы Группы 2'!G184</f>
        <v>0</v>
      </c>
      <c r="P171" s="87">
        <f>'Вопросы Группы 2'!H184</f>
        <v>0</v>
      </c>
      <c r="Q171" s="87">
        <f>'Вопросы Группы 2'!K184</f>
        <v>4</v>
      </c>
      <c r="R171" s="87">
        <f>'Вопросы Группы 2'!L184</f>
        <v>4</v>
      </c>
      <c r="S171" s="88" t="str">
        <f>'Вопросы Группы 2'!M184</f>
        <v>ПЛАС</v>
      </c>
    </row>
    <row r="172" spans="1:19" x14ac:dyDescent="0.25">
      <c r="A172" s="34"/>
      <c r="B172" s="34"/>
      <c r="C172" s="34"/>
      <c r="D172" s="34"/>
      <c r="E172" s="34"/>
      <c r="F172" s="34"/>
      <c r="G172" s="34"/>
      <c r="H172" s="34"/>
      <c r="I172" s="34"/>
      <c r="J172" s="34"/>
      <c r="K172" s="86">
        <f>'Вопросы Группы 2'!B185</f>
        <v>167</v>
      </c>
      <c r="L172" s="87">
        <f>'Вопросы Группы 2'!D185</f>
        <v>0</v>
      </c>
      <c r="M172" s="87">
        <f>'Вопросы Группы 2'!E185</f>
        <v>1</v>
      </c>
      <c r="N172" s="87">
        <f>'Вопросы Группы 2'!F185</f>
        <v>0</v>
      </c>
      <c r="O172" s="87">
        <f>'Вопросы Группы 2'!G185</f>
        <v>0</v>
      </c>
      <c r="P172" s="87">
        <f>'Вопросы Группы 2'!H185</f>
        <v>0</v>
      </c>
      <c r="Q172" s="87">
        <f>'Вопросы Группы 2'!K185</f>
        <v>4</v>
      </c>
      <c r="R172" s="87">
        <f>'Вопросы Группы 2'!L185</f>
        <v>4</v>
      </c>
      <c r="S172" s="88" t="str">
        <f>'Вопросы Группы 2'!M185</f>
        <v>ПЛАС</v>
      </c>
    </row>
    <row r="173" spans="1:19" x14ac:dyDescent="0.25">
      <c r="A173" s="34"/>
      <c r="B173" s="34"/>
      <c r="C173" s="34"/>
      <c r="D173" s="34"/>
      <c r="E173" s="34"/>
      <c r="F173" s="34"/>
      <c r="G173" s="34"/>
      <c r="H173" s="34"/>
      <c r="I173" s="34"/>
      <c r="J173" s="34"/>
      <c r="K173" s="86">
        <f>'Вопросы Группы 2'!B186</f>
        <v>168</v>
      </c>
      <c r="L173" s="87">
        <f>'Вопросы Группы 2'!D186</f>
        <v>0</v>
      </c>
      <c r="M173" s="87">
        <f>'Вопросы Группы 2'!E186</f>
        <v>1</v>
      </c>
      <c r="N173" s="87">
        <f>'Вопросы Группы 2'!F186</f>
        <v>0</v>
      </c>
      <c r="O173" s="87">
        <f>'Вопросы Группы 2'!G186</f>
        <v>0</v>
      </c>
      <c r="P173" s="87">
        <f>'Вопросы Группы 2'!H186</f>
        <v>0</v>
      </c>
      <c r="Q173" s="87">
        <f>'Вопросы Группы 2'!K186</f>
        <v>4</v>
      </c>
      <c r="R173" s="87">
        <f>'Вопросы Группы 2'!L186</f>
        <v>4</v>
      </c>
      <c r="S173" s="88" t="str">
        <f>'Вопросы Группы 2'!M186</f>
        <v>ПЛАС</v>
      </c>
    </row>
    <row r="174" spans="1:19" x14ac:dyDescent="0.25">
      <c r="A174" s="34"/>
      <c r="B174" s="34"/>
      <c r="C174" s="34"/>
      <c r="D174" s="34"/>
      <c r="E174" s="34"/>
      <c r="F174" s="34"/>
      <c r="G174" s="34"/>
      <c r="H174" s="34"/>
      <c r="I174" s="34"/>
      <c r="J174" s="34"/>
      <c r="K174" s="86">
        <f>'Вопросы Группы 2'!B187</f>
        <v>169</v>
      </c>
      <c r="L174" s="87">
        <f>'Вопросы Группы 2'!D187</f>
        <v>1</v>
      </c>
      <c r="M174" s="87">
        <f>'Вопросы Группы 2'!E187</f>
        <v>0</v>
      </c>
      <c r="N174" s="87">
        <f>'Вопросы Группы 2'!F187</f>
        <v>0</v>
      </c>
      <c r="O174" s="87">
        <f>'Вопросы Группы 2'!G187</f>
        <v>0</v>
      </c>
      <c r="P174" s="87">
        <f>'Вопросы Группы 2'!H187</f>
        <v>0</v>
      </c>
      <c r="Q174" s="87">
        <f>'Вопросы Группы 2'!K187</f>
        <v>0</v>
      </c>
      <c r="R174" s="87">
        <f>'Вопросы Группы 2'!L187</f>
        <v>0</v>
      </c>
      <c r="S174" s="88" t="str">
        <f>'Вопросы Группы 2'!M187</f>
        <v>ПЛАС</v>
      </c>
    </row>
    <row r="175" spans="1:19" x14ac:dyDescent="0.25">
      <c r="A175" s="34"/>
      <c r="B175" s="34"/>
      <c r="C175" s="34"/>
      <c r="D175" s="34"/>
      <c r="E175" s="34"/>
      <c r="F175" s="34"/>
      <c r="G175" s="34"/>
      <c r="H175" s="34"/>
      <c r="I175" s="34"/>
      <c r="J175" s="34"/>
      <c r="K175" s="86">
        <f>'Вопросы Группы 2'!B188</f>
        <v>170</v>
      </c>
      <c r="L175" s="87">
        <f>'Вопросы Группы 2'!D188</f>
        <v>0</v>
      </c>
      <c r="M175" s="87">
        <f>'Вопросы Группы 2'!E188</f>
        <v>1</v>
      </c>
      <c r="N175" s="87">
        <f>'Вопросы Группы 2'!F188</f>
        <v>0</v>
      </c>
      <c r="O175" s="87">
        <f>'Вопросы Группы 2'!G188</f>
        <v>0</v>
      </c>
      <c r="P175" s="87">
        <f>'Вопросы Группы 2'!H188</f>
        <v>0</v>
      </c>
      <c r="Q175" s="87">
        <f>'Вопросы Группы 2'!K188</f>
        <v>4</v>
      </c>
      <c r="R175" s="87">
        <f>'Вопросы Группы 2'!L188</f>
        <v>4</v>
      </c>
      <c r="S175" s="88" t="str">
        <f>'Вопросы Группы 2'!M188</f>
        <v>ПЛАС</v>
      </c>
    </row>
    <row r="176" spans="1:19" x14ac:dyDescent="0.25">
      <c r="A176" s="34"/>
      <c r="B176" s="34"/>
      <c r="C176" s="34"/>
      <c r="D176" s="34"/>
      <c r="E176" s="34"/>
      <c r="F176" s="34"/>
      <c r="G176" s="34"/>
      <c r="H176" s="34"/>
      <c r="I176" s="34"/>
      <c r="J176" s="34"/>
      <c r="K176" s="86">
        <f>'Вопросы Группы 2'!B189</f>
        <v>171</v>
      </c>
      <c r="L176" s="87">
        <f>'Вопросы Группы 2'!D189</f>
        <v>0</v>
      </c>
      <c r="M176" s="87">
        <f>'Вопросы Группы 2'!E189</f>
        <v>1</v>
      </c>
      <c r="N176" s="87">
        <f>'Вопросы Группы 2'!F189</f>
        <v>0</v>
      </c>
      <c r="O176" s="87">
        <f>'Вопросы Группы 2'!G189</f>
        <v>0</v>
      </c>
      <c r="P176" s="87">
        <f>'Вопросы Группы 2'!H189</f>
        <v>0</v>
      </c>
      <c r="Q176" s="87">
        <f>'Вопросы Группы 2'!K189</f>
        <v>8</v>
      </c>
      <c r="R176" s="87">
        <f>'Вопросы Группы 2'!L189</f>
        <v>8</v>
      </c>
      <c r="S176" s="88" t="str">
        <f>'Вопросы Группы 2'!M189</f>
        <v>ПЛАС</v>
      </c>
    </row>
    <row r="177" spans="1:19" x14ac:dyDescent="0.25">
      <c r="A177" s="34"/>
      <c r="B177" s="34"/>
      <c r="C177" s="34"/>
      <c r="D177" s="34"/>
      <c r="E177" s="34"/>
      <c r="F177" s="34"/>
      <c r="G177" s="34"/>
      <c r="H177" s="34"/>
      <c r="I177" s="34"/>
      <c r="J177" s="34"/>
      <c r="K177" s="86">
        <f>'Вопросы Группы 2'!B190</f>
        <v>172</v>
      </c>
      <c r="L177" s="87">
        <f>'Вопросы Группы 2'!D190</f>
        <v>0</v>
      </c>
      <c r="M177" s="87">
        <f>'Вопросы Группы 2'!E190</f>
        <v>1</v>
      </c>
      <c r="N177" s="87">
        <f>'Вопросы Группы 2'!F190</f>
        <v>0</v>
      </c>
      <c r="O177" s="87">
        <f>'Вопросы Группы 2'!G190</f>
        <v>0</v>
      </c>
      <c r="P177" s="87">
        <f>'Вопросы Группы 2'!H190</f>
        <v>0</v>
      </c>
      <c r="Q177" s="87">
        <f>'Вопросы Группы 2'!K190</f>
        <v>4</v>
      </c>
      <c r="R177" s="87">
        <f>'Вопросы Группы 2'!L190</f>
        <v>4</v>
      </c>
      <c r="S177" s="88" t="str">
        <f>'Вопросы Группы 2'!M190</f>
        <v>ПЛАС</v>
      </c>
    </row>
    <row r="178" spans="1:19" x14ac:dyDescent="0.25">
      <c r="A178" s="34"/>
      <c r="B178" s="34"/>
      <c r="C178" s="34"/>
      <c r="D178" s="34"/>
      <c r="E178" s="34"/>
      <c r="F178" s="34"/>
      <c r="G178" s="34"/>
      <c r="H178" s="34"/>
      <c r="I178" s="34"/>
      <c r="J178" s="34"/>
      <c r="K178" s="86">
        <f>'Вопросы Группы 2'!B191</f>
        <v>173</v>
      </c>
      <c r="L178" s="87">
        <f>'Вопросы Группы 2'!D191</f>
        <v>0</v>
      </c>
      <c r="M178" s="87">
        <f>'Вопросы Группы 2'!E191</f>
        <v>1</v>
      </c>
      <c r="N178" s="87">
        <f>'Вопросы Группы 2'!F191</f>
        <v>0</v>
      </c>
      <c r="O178" s="87">
        <f>'Вопросы Группы 2'!G191</f>
        <v>0</v>
      </c>
      <c r="P178" s="87">
        <f>'Вопросы Группы 2'!H191</f>
        <v>0</v>
      </c>
      <c r="Q178" s="87">
        <f>'Вопросы Группы 2'!K191</f>
        <v>4</v>
      </c>
      <c r="R178" s="87">
        <f>'Вопросы Группы 2'!L191</f>
        <v>4</v>
      </c>
      <c r="S178" s="88" t="str">
        <f>'Вопросы Группы 2'!M191</f>
        <v>ПЛАС</v>
      </c>
    </row>
    <row r="179" spans="1:19" x14ac:dyDescent="0.25">
      <c r="A179" s="34"/>
      <c r="B179" s="34"/>
      <c r="C179" s="34"/>
      <c r="D179" s="34"/>
      <c r="E179" s="34"/>
      <c r="F179" s="34"/>
      <c r="G179" s="34"/>
      <c r="H179" s="34"/>
      <c r="I179" s="34"/>
      <c r="J179" s="34"/>
      <c r="K179" s="86">
        <f>'Вопросы Группы 2'!B192</f>
        <v>174</v>
      </c>
      <c r="L179" s="87">
        <f>'Вопросы Группы 2'!D192</f>
        <v>0</v>
      </c>
      <c r="M179" s="87">
        <f>'Вопросы Группы 2'!E192</f>
        <v>1</v>
      </c>
      <c r="N179" s="87">
        <f>'Вопросы Группы 2'!F192</f>
        <v>0</v>
      </c>
      <c r="O179" s="87">
        <f>'Вопросы Группы 2'!G192</f>
        <v>0</v>
      </c>
      <c r="P179" s="87">
        <f>'Вопросы Группы 2'!H192</f>
        <v>0</v>
      </c>
      <c r="Q179" s="87">
        <f>'Вопросы Группы 2'!K192</f>
        <v>8</v>
      </c>
      <c r="R179" s="87">
        <f>'Вопросы Группы 2'!L192</f>
        <v>8</v>
      </c>
      <c r="S179" s="88" t="str">
        <f>'Вопросы Группы 2'!M192</f>
        <v>ПЛАС</v>
      </c>
    </row>
    <row r="180" spans="1:19" x14ac:dyDescent="0.25">
      <c r="A180" s="34"/>
      <c r="B180" s="34"/>
      <c r="C180" s="34"/>
      <c r="D180" s="34"/>
      <c r="E180" s="34"/>
      <c r="F180" s="34"/>
      <c r="G180" s="34"/>
      <c r="H180" s="34"/>
      <c r="I180" s="34"/>
      <c r="J180" s="34"/>
      <c r="K180" s="86">
        <f>'Вопросы Группы 2'!B195</f>
        <v>175</v>
      </c>
      <c r="L180" s="87">
        <f>'Вопросы Группы 2'!D195</f>
        <v>0</v>
      </c>
      <c r="M180" s="87">
        <f>'Вопросы Группы 2'!E195</f>
        <v>1</v>
      </c>
      <c r="N180" s="87">
        <f>'Вопросы Группы 2'!F195</f>
        <v>0</v>
      </c>
      <c r="O180" s="87">
        <f>'Вопросы Группы 2'!G195</f>
        <v>0</v>
      </c>
      <c r="P180" s="87">
        <f>'Вопросы Группы 2'!H195</f>
        <v>0</v>
      </c>
      <c r="Q180" s="87">
        <f>'Вопросы Группы 2'!K195</f>
        <v>4</v>
      </c>
      <c r="R180" s="87">
        <f>'Вопросы Группы 2'!L195</f>
        <v>4</v>
      </c>
      <c r="S180" s="88" t="str">
        <f>'Вопросы Группы 2'!M195</f>
        <v>МЭИ</v>
      </c>
    </row>
    <row r="181" spans="1:19" x14ac:dyDescent="0.25">
      <c r="A181" s="34"/>
      <c r="B181" s="34"/>
      <c r="C181" s="34"/>
      <c r="D181" s="34"/>
      <c r="E181" s="34"/>
      <c r="F181" s="34"/>
      <c r="G181" s="34"/>
      <c r="H181" s="34"/>
      <c r="I181" s="34"/>
      <c r="J181" s="34"/>
      <c r="K181" s="86">
        <f>'Вопросы Группы 2'!B196</f>
        <v>176</v>
      </c>
      <c r="L181" s="87">
        <f>'Вопросы Группы 2'!D196</f>
        <v>0</v>
      </c>
      <c r="M181" s="87">
        <f>'Вопросы Группы 2'!E196</f>
        <v>1</v>
      </c>
      <c r="N181" s="87">
        <f>'Вопросы Группы 2'!F196</f>
        <v>0</v>
      </c>
      <c r="O181" s="87">
        <f>'Вопросы Группы 2'!G196</f>
        <v>0</v>
      </c>
      <c r="P181" s="87">
        <f>'Вопросы Группы 2'!H196</f>
        <v>0</v>
      </c>
      <c r="Q181" s="87">
        <f>'Вопросы Группы 2'!K196</f>
        <v>4</v>
      </c>
      <c r="R181" s="87">
        <f>'Вопросы Группы 2'!L196</f>
        <v>4</v>
      </c>
      <c r="S181" s="88" t="str">
        <f>'Вопросы Группы 2'!M196</f>
        <v>МЭИ</v>
      </c>
    </row>
    <row r="182" spans="1:19" x14ac:dyDescent="0.25">
      <c r="A182" s="34"/>
      <c r="B182" s="34"/>
      <c r="C182" s="34"/>
      <c r="D182" s="34"/>
      <c r="E182" s="34"/>
      <c r="F182" s="34"/>
      <c r="G182" s="34"/>
      <c r="H182" s="34"/>
      <c r="I182" s="34"/>
      <c r="J182" s="34"/>
      <c r="K182" s="86">
        <f>'Вопросы Группы 2'!B197</f>
        <v>177</v>
      </c>
      <c r="L182" s="87">
        <f>'Вопросы Группы 2'!D197</f>
        <v>0</v>
      </c>
      <c r="M182" s="87">
        <f>'Вопросы Группы 2'!E197</f>
        <v>0</v>
      </c>
      <c r="N182" s="87">
        <f>'Вопросы Группы 2'!F197</f>
        <v>0</v>
      </c>
      <c r="O182" s="87">
        <f>'Вопросы Группы 2'!G197</f>
        <v>0</v>
      </c>
      <c r="P182" s="87">
        <f>'Вопросы Группы 2'!H197</f>
        <v>1</v>
      </c>
      <c r="Q182" s="87">
        <f>'Вопросы Группы 2'!K197</f>
        <v>1</v>
      </c>
      <c r="R182" s="87">
        <f>'Вопросы Группы 2'!L197</f>
        <v>4</v>
      </c>
      <c r="S182" s="88" t="str">
        <f>'Вопросы Группы 2'!M197</f>
        <v>МЭИ</v>
      </c>
    </row>
    <row r="183" spans="1:19" x14ac:dyDescent="0.25">
      <c r="A183" s="34"/>
      <c r="B183" s="34"/>
      <c r="C183" s="34"/>
      <c r="D183" s="34"/>
      <c r="E183" s="34"/>
      <c r="F183" s="34"/>
      <c r="G183" s="34"/>
      <c r="H183" s="34"/>
      <c r="I183" s="34"/>
      <c r="J183" s="34"/>
      <c r="K183" s="86">
        <f>'Вопросы Группы 2'!B198</f>
        <v>178</v>
      </c>
      <c r="L183" s="87">
        <f>'Вопросы Группы 2'!D198</f>
        <v>0</v>
      </c>
      <c r="M183" s="87">
        <f>'Вопросы Группы 2'!E198</f>
        <v>0</v>
      </c>
      <c r="N183" s="87">
        <f>'Вопросы Группы 2'!F198</f>
        <v>0</v>
      </c>
      <c r="O183" s="87">
        <f>'Вопросы Группы 2'!G198</f>
        <v>0</v>
      </c>
      <c r="P183" s="87">
        <f>'Вопросы Группы 2'!H198</f>
        <v>1</v>
      </c>
      <c r="Q183" s="87">
        <f>'Вопросы Группы 2'!K198</f>
        <v>1</v>
      </c>
      <c r="R183" s="87">
        <f>'Вопросы Группы 2'!L198</f>
        <v>4</v>
      </c>
      <c r="S183" s="88" t="str">
        <f>'Вопросы Группы 2'!M198</f>
        <v>МЭИ</v>
      </c>
    </row>
    <row r="184" spans="1:19" x14ac:dyDescent="0.25">
      <c r="A184" s="34"/>
      <c r="B184" s="34"/>
      <c r="C184" s="34"/>
      <c r="D184" s="34"/>
      <c r="E184" s="34"/>
      <c r="F184" s="34"/>
      <c r="G184" s="34"/>
      <c r="H184" s="34"/>
      <c r="I184" s="34"/>
      <c r="J184" s="34"/>
      <c r="K184" s="86">
        <f>'Вопросы Группы 2'!B199</f>
        <v>179</v>
      </c>
      <c r="L184" s="87">
        <f>'Вопросы Группы 2'!D199</f>
        <v>0</v>
      </c>
      <c r="M184" s="87">
        <f>'Вопросы Группы 2'!E199</f>
        <v>0</v>
      </c>
      <c r="N184" s="87">
        <f>'Вопросы Группы 2'!F199</f>
        <v>0</v>
      </c>
      <c r="O184" s="87">
        <f>'Вопросы Группы 2'!G199</f>
        <v>1</v>
      </c>
      <c r="P184" s="87">
        <f>'Вопросы Группы 2'!H199</f>
        <v>0</v>
      </c>
      <c r="Q184" s="87">
        <f>'Вопросы Группы 2'!K199</f>
        <v>2</v>
      </c>
      <c r="R184" s="87">
        <f>'Вопросы Группы 2'!L199</f>
        <v>4</v>
      </c>
      <c r="S184" s="88" t="str">
        <f>'Вопросы Группы 2'!M199</f>
        <v>МЭИ</v>
      </c>
    </row>
    <row r="185" spans="1:19" x14ac:dyDescent="0.25">
      <c r="A185" s="34"/>
      <c r="B185" s="34"/>
      <c r="C185" s="34"/>
      <c r="D185" s="34"/>
      <c r="E185" s="34"/>
      <c r="F185" s="34"/>
      <c r="G185" s="34"/>
      <c r="H185" s="34"/>
      <c r="I185" s="34"/>
      <c r="J185" s="34"/>
      <c r="K185" s="86">
        <f>'Вопросы Группы 2'!B200</f>
        <v>180</v>
      </c>
      <c r="L185" s="87">
        <f>'Вопросы Группы 2'!D200</f>
        <v>0</v>
      </c>
      <c r="M185" s="87">
        <f>'Вопросы Группы 2'!E200</f>
        <v>1</v>
      </c>
      <c r="N185" s="87">
        <f>'Вопросы Группы 2'!F200</f>
        <v>0</v>
      </c>
      <c r="O185" s="87">
        <f>'Вопросы Группы 2'!G200</f>
        <v>0</v>
      </c>
      <c r="P185" s="87">
        <f>'Вопросы Группы 2'!H200</f>
        <v>0</v>
      </c>
      <c r="Q185" s="87">
        <f>'Вопросы Группы 2'!K200</f>
        <v>4</v>
      </c>
      <c r="R185" s="87">
        <f>'Вопросы Группы 2'!L200</f>
        <v>4</v>
      </c>
      <c r="S185" s="88" t="str">
        <f>'Вопросы Группы 2'!M200</f>
        <v>МЭИ</v>
      </c>
    </row>
    <row r="186" spans="1:19" x14ac:dyDescent="0.25">
      <c r="A186" s="34"/>
      <c r="B186" s="34"/>
      <c r="C186" s="34"/>
      <c r="D186" s="34"/>
      <c r="E186" s="34"/>
      <c r="F186" s="34"/>
      <c r="G186" s="34"/>
      <c r="H186" s="34"/>
      <c r="I186" s="34"/>
      <c r="J186" s="34"/>
      <c r="K186" s="86">
        <f>'Вопросы Группы 2'!B201</f>
        <v>181</v>
      </c>
      <c r="L186" s="87">
        <f>'Вопросы Группы 2'!D201</f>
        <v>0</v>
      </c>
      <c r="M186" s="87">
        <f>'Вопросы Группы 2'!E201</f>
        <v>1</v>
      </c>
      <c r="N186" s="87">
        <f>'Вопросы Группы 2'!F201</f>
        <v>0</v>
      </c>
      <c r="O186" s="87">
        <f>'Вопросы Группы 2'!G201</f>
        <v>0</v>
      </c>
      <c r="P186" s="87">
        <f>'Вопросы Группы 2'!H201</f>
        <v>0</v>
      </c>
      <c r="Q186" s="87">
        <f>'Вопросы Группы 2'!K201</f>
        <v>4</v>
      </c>
      <c r="R186" s="87">
        <f>'Вопросы Группы 2'!L201</f>
        <v>4</v>
      </c>
      <c r="S186" s="88" t="str">
        <f>'Вопросы Группы 2'!M201</f>
        <v>МЭИ</v>
      </c>
    </row>
    <row r="187" spans="1:19" x14ac:dyDescent="0.25">
      <c r="A187" s="34"/>
      <c r="B187" s="34"/>
      <c r="C187" s="34"/>
      <c r="D187" s="34"/>
      <c r="E187" s="34"/>
      <c r="F187" s="34"/>
      <c r="G187" s="34"/>
      <c r="H187" s="34"/>
      <c r="I187" s="34"/>
      <c r="J187" s="34"/>
      <c r="K187" s="86">
        <f>'Вопросы Группы 2'!B202</f>
        <v>182</v>
      </c>
      <c r="L187" s="87">
        <f>'Вопросы Группы 2'!D202</f>
        <v>0</v>
      </c>
      <c r="M187" s="87">
        <f>'Вопросы Группы 2'!E202</f>
        <v>1</v>
      </c>
      <c r="N187" s="87">
        <f>'Вопросы Группы 2'!F202</f>
        <v>0</v>
      </c>
      <c r="O187" s="87">
        <f>'Вопросы Группы 2'!G202</f>
        <v>0</v>
      </c>
      <c r="P187" s="87">
        <f>'Вопросы Группы 2'!H202</f>
        <v>0</v>
      </c>
      <c r="Q187" s="87">
        <f>'Вопросы Группы 2'!K202</f>
        <v>4</v>
      </c>
      <c r="R187" s="87">
        <f>'Вопросы Группы 2'!L202</f>
        <v>4</v>
      </c>
      <c r="S187" s="88" t="str">
        <f>'Вопросы Группы 2'!M202</f>
        <v>МЭИ</v>
      </c>
    </row>
    <row r="188" spans="1:19" x14ac:dyDescent="0.25">
      <c r="A188" s="34"/>
      <c r="B188" s="34"/>
      <c r="C188" s="34"/>
      <c r="D188" s="34"/>
      <c r="E188" s="34"/>
      <c r="F188" s="34"/>
      <c r="G188" s="34"/>
      <c r="H188" s="34"/>
      <c r="I188" s="34"/>
      <c r="J188" s="34"/>
      <c r="K188" s="86">
        <f>'Вопросы Группы 2'!B203</f>
        <v>183</v>
      </c>
      <c r="L188" s="87">
        <f>'Вопросы Группы 2'!D203</f>
        <v>0</v>
      </c>
      <c r="M188" s="87">
        <f>'Вопросы Группы 2'!E203</f>
        <v>1</v>
      </c>
      <c r="N188" s="87">
        <f>'Вопросы Группы 2'!F203</f>
        <v>0</v>
      </c>
      <c r="O188" s="87">
        <f>'Вопросы Группы 2'!G203</f>
        <v>0</v>
      </c>
      <c r="P188" s="87">
        <f>'Вопросы Группы 2'!H203</f>
        <v>0</v>
      </c>
      <c r="Q188" s="87">
        <f>'Вопросы Группы 2'!K203</f>
        <v>8</v>
      </c>
      <c r="R188" s="87">
        <f>'Вопросы Группы 2'!L203</f>
        <v>8</v>
      </c>
      <c r="S188" s="88" t="str">
        <f>'Вопросы Группы 2'!M203</f>
        <v>МЭИ</v>
      </c>
    </row>
    <row r="189" spans="1:19" x14ac:dyDescent="0.25">
      <c r="A189" s="34"/>
      <c r="B189" s="34"/>
      <c r="C189" s="34"/>
      <c r="D189" s="34"/>
      <c r="E189" s="34"/>
      <c r="F189" s="34"/>
      <c r="G189" s="34"/>
      <c r="H189" s="34"/>
      <c r="I189" s="34"/>
      <c r="J189" s="34"/>
      <c r="K189" s="86">
        <f>'Вопросы Группы 2'!B204</f>
        <v>184</v>
      </c>
      <c r="L189" s="87">
        <f>'Вопросы Группы 2'!D204</f>
        <v>0</v>
      </c>
      <c r="M189" s="87">
        <f>'Вопросы Группы 2'!E204</f>
        <v>1</v>
      </c>
      <c r="N189" s="87">
        <f>'Вопросы Группы 2'!F204</f>
        <v>0</v>
      </c>
      <c r="O189" s="87">
        <f>'Вопросы Группы 2'!G204</f>
        <v>0</v>
      </c>
      <c r="P189" s="87">
        <f>'Вопросы Группы 2'!H204</f>
        <v>0</v>
      </c>
      <c r="Q189" s="87">
        <f>'Вопросы Группы 2'!K204</f>
        <v>4</v>
      </c>
      <c r="R189" s="87">
        <f>'Вопросы Группы 2'!L204</f>
        <v>4</v>
      </c>
      <c r="S189" s="88" t="str">
        <f>'Вопросы Группы 2'!M204</f>
        <v>МЭИ</v>
      </c>
    </row>
    <row r="190" spans="1:19" x14ac:dyDescent="0.25">
      <c r="A190" s="34"/>
      <c r="B190" s="34"/>
      <c r="C190" s="34"/>
      <c r="D190" s="34"/>
      <c r="E190" s="34"/>
      <c r="F190" s="34"/>
      <c r="G190" s="34"/>
      <c r="H190" s="34"/>
      <c r="I190" s="34"/>
      <c r="J190" s="34"/>
      <c r="K190" s="86">
        <f>'Вопросы Группы 2'!B205</f>
        <v>185</v>
      </c>
      <c r="L190" s="87">
        <f>'Вопросы Группы 2'!D205</f>
        <v>0</v>
      </c>
      <c r="M190" s="87">
        <f>'Вопросы Группы 2'!E205</f>
        <v>1</v>
      </c>
      <c r="N190" s="87">
        <f>'Вопросы Группы 2'!F205</f>
        <v>0</v>
      </c>
      <c r="O190" s="87">
        <f>'Вопросы Группы 2'!G205</f>
        <v>0</v>
      </c>
      <c r="P190" s="87">
        <f>'Вопросы Группы 2'!H205</f>
        <v>0</v>
      </c>
      <c r="Q190" s="87">
        <f>'Вопросы Группы 2'!K205</f>
        <v>4</v>
      </c>
      <c r="R190" s="87">
        <f>'Вопросы Группы 2'!L205</f>
        <v>4</v>
      </c>
      <c r="S190" s="88" t="str">
        <f>'Вопросы Группы 2'!M205</f>
        <v>МЭИ</v>
      </c>
    </row>
    <row r="191" spans="1:19" x14ac:dyDescent="0.25">
      <c r="A191" s="34"/>
      <c r="B191" s="34"/>
      <c r="C191" s="34"/>
      <c r="D191" s="34"/>
      <c r="E191" s="34"/>
      <c r="F191" s="34"/>
      <c r="G191" s="34"/>
      <c r="H191" s="34"/>
      <c r="I191" s="34"/>
      <c r="J191" s="34"/>
      <c r="K191" s="86">
        <f>'Вопросы Группы 2'!B206</f>
        <v>186</v>
      </c>
      <c r="L191" s="87">
        <f>'Вопросы Группы 2'!D206</f>
        <v>1</v>
      </c>
      <c r="M191" s="87">
        <f>'Вопросы Группы 2'!E206</f>
        <v>0</v>
      </c>
      <c r="N191" s="87">
        <f>'Вопросы Группы 2'!F206</f>
        <v>0</v>
      </c>
      <c r="O191" s="87">
        <f>'Вопросы Группы 2'!G206</f>
        <v>0</v>
      </c>
      <c r="P191" s="87">
        <f>'Вопросы Группы 2'!H206</f>
        <v>0</v>
      </c>
      <c r="Q191" s="87">
        <f>'Вопросы Группы 2'!K206</f>
        <v>0</v>
      </c>
      <c r="R191" s="87">
        <f>'Вопросы Группы 2'!L206</f>
        <v>0</v>
      </c>
      <c r="S191" s="88" t="str">
        <f>'Вопросы Группы 2'!M206</f>
        <v>МЭИ</v>
      </c>
    </row>
    <row r="192" spans="1:19" x14ac:dyDescent="0.25">
      <c r="A192" s="34"/>
      <c r="B192" s="34"/>
      <c r="C192" s="34"/>
      <c r="D192" s="34"/>
      <c r="E192" s="34"/>
      <c r="F192" s="34"/>
      <c r="G192" s="34"/>
      <c r="H192" s="34"/>
      <c r="I192" s="34"/>
      <c r="J192" s="34"/>
      <c r="K192" s="86">
        <f>'Вопросы Группы 2'!B208</f>
        <v>187</v>
      </c>
      <c r="L192" s="87">
        <f>'Вопросы Группы 2'!D208</f>
        <v>0</v>
      </c>
      <c r="M192" s="87">
        <f>'Вопросы Группы 2'!E208</f>
        <v>1</v>
      </c>
      <c r="N192" s="87">
        <f>'Вопросы Группы 2'!F208</f>
        <v>0</v>
      </c>
      <c r="O192" s="87">
        <f>'Вопросы Группы 2'!G208</f>
        <v>0</v>
      </c>
      <c r="P192" s="87">
        <f>'Вопросы Группы 2'!H208</f>
        <v>0</v>
      </c>
      <c r="Q192" s="87">
        <f>'Вопросы Группы 2'!K208</f>
        <v>4</v>
      </c>
      <c r="R192" s="87">
        <f>'Вопросы Группы 2'!L208</f>
        <v>4</v>
      </c>
      <c r="S192" s="88" t="str">
        <f>'Вопросы Группы 2'!M208</f>
        <v>МОС</v>
      </c>
    </row>
    <row r="193" spans="1:19" x14ac:dyDescent="0.25">
      <c r="A193" s="34"/>
      <c r="B193" s="34"/>
      <c r="C193" s="34"/>
      <c r="D193" s="34"/>
      <c r="E193" s="34"/>
      <c r="F193" s="34"/>
      <c r="G193" s="34"/>
      <c r="H193" s="34"/>
      <c r="I193" s="34"/>
      <c r="J193" s="34"/>
      <c r="K193" s="86">
        <f>'Вопросы Группы 2'!B209</f>
        <v>188</v>
      </c>
      <c r="L193" s="87">
        <f>'Вопросы Группы 2'!D209</f>
        <v>0</v>
      </c>
      <c r="M193" s="87">
        <f>'Вопросы Группы 2'!E209</f>
        <v>1</v>
      </c>
      <c r="N193" s="87">
        <f>'Вопросы Группы 2'!F209</f>
        <v>0</v>
      </c>
      <c r="O193" s="87">
        <f>'Вопросы Группы 2'!G209</f>
        <v>0</v>
      </c>
      <c r="P193" s="87">
        <f>'Вопросы Группы 2'!H209</f>
        <v>0</v>
      </c>
      <c r="Q193" s="87">
        <f>'Вопросы Группы 2'!K209</f>
        <v>4</v>
      </c>
      <c r="R193" s="87">
        <f>'Вопросы Группы 2'!L209</f>
        <v>4</v>
      </c>
      <c r="S193" s="88" t="str">
        <f>'Вопросы Группы 2'!M209</f>
        <v>МОС</v>
      </c>
    </row>
    <row r="194" spans="1:19" x14ac:dyDescent="0.25">
      <c r="A194" s="34"/>
      <c r="B194" s="34"/>
      <c r="C194" s="34"/>
      <c r="D194" s="34"/>
      <c r="E194" s="34"/>
      <c r="F194" s="34"/>
      <c r="G194" s="34"/>
      <c r="H194" s="34"/>
      <c r="I194" s="34"/>
      <c r="J194" s="34"/>
      <c r="K194" s="86">
        <f>'Вопросы Группы 2'!B210</f>
        <v>189</v>
      </c>
      <c r="L194" s="87">
        <f>'Вопросы Группы 2'!D210</f>
        <v>1</v>
      </c>
      <c r="M194" s="87">
        <f>'Вопросы Группы 2'!E210</f>
        <v>0</v>
      </c>
      <c r="N194" s="87">
        <f>'Вопросы Группы 2'!F210</f>
        <v>0</v>
      </c>
      <c r="O194" s="87">
        <f>'Вопросы Группы 2'!G210</f>
        <v>0</v>
      </c>
      <c r="P194" s="87">
        <f>'Вопросы Группы 2'!H210</f>
        <v>0</v>
      </c>
      <c r="Q194" s="87">
        <f>'Вопросы Группы 2'!K210</f>
        <v>0</v>
      </c>
      <c r="R194" s="87">
        <f>'Вопросы Группы 2'!L210</f>
        <v>0</v>
      </c>
      <c r="S194" s="88" t="str">
        <f>'Вопросы Группы 2'!M210</f>
        <v>МОС</v>
      </c>
    </row>
    <row r="195" spans="1:19" x14ac:dyDescent="0.25">
      <c r="A195" s="34"/>
      <c r="B195" s="34"/>
      <c r="C195" s="34"/>
      <c r="D195" s="34"/>
      <c r="E195" s="34"/>
      <c r="F195" s="34"/>
      <c r="G195" s="34"/>
      <c r="H195" s="34"/>
      <c r="I195" s="34"/>
      <c r="J195" s="34"/>
      <c r="K195" s="86">
        <f>'Вопросы Группы 2'!B211</f>
        <v>190</v>
      </c>
      <c r="L195" s="87">
        <f>'Вопросы Группы 2'!D211</f>
        <v>0</v>
      </c>
      <c r="M195" s="87">
        <f>'Вопросы Группы 2'!E211</f>
        <v>1</v>
      </c>
      <c r="N195" s="87">
        <f>'Вопросы Группы 2'!F211</f>
        <v>0</v>
      </c>
      <c r="O195" s="87">
        <f>'Вопросы Группы 2'!G211</f>
        <v>0</v>
      </c>
      <c r="P195" s="87">
        <f>'Вопросы Группы 2'!H211</f>
        <v>0</v>
      </c>
      <c r="Q195" s="87">
        <f>'Вопросы Группы 2'!K211</f>
        <v>4</v>
      </c>
      <c r="R195" s="87">
        <f>'Вопросы Группы 2'!L211</f>
        <v>4</v>
      </c>
      <c r="S195" s="88" t="str">
        <f>'Вопросы Группы 2'!M211</f>
        <v>МОС</v>
      </c>
    </row>
    <row r="196" spans="1:19" x14ac:dyDescent="0.25">
      <c r="A196" s="34"/>
      <c r="B196" s="34"/>
      <c r="C196" s="34"/>
      <c r="D196" s="34"/>
      <c r="E196" s="34"/>
      <c r="F196" s="34"/>
      <c r="G196" s="34"/>
      <c r="H196" s="34"/>
      <c r="I196" s="34"/>
      <c r="J196" s="34"/>
      <c r="K196" s="86">
        <f>'Вопросы Группы 2'!B212</f>
        <v>191</v>
      </c>
      <c r="L196" s="87">
        <f>'Вопросы Группы 2'!D212</f>
        <v>0</v>
      </c>
      <c r="M196" s="87">
        <f>'Вопросы Группы 2'!E212</f>
        <v>1</v>
      </c>
      <c r="N196" s="87">
        <f>'Вопросы Группы 2'!F212</f>
        <v>0</v>
      </c>
      <c r="O196" s="87">
        <f>'Вопросы Группы 2'!G212</f>
        <v>0</v>
      </c>
      <c r="P196" s="87">
        <f>'Вопросы Группы 2'!H212</f>
        <v>0</v>
      </c>
      <c r="Q196" s="87">
        <f>'Вопросы Группы 2'!K212</f>
        <v>4</v>
      </c>
      <c r="R196" s="87">
        <f>'Вопросы Группы 2'!L212</f>
        <v>4</v>
      </c>
      <c r="S196" s="88" t="str">
        <f>'Вопросы Группы 2'!M212</f>
        <v>МОС</v>
      </c>
    </row>
    <row r="197" spans="1:19" x14ac:dyDescent="0.25">
      <c r="A197" s="34"/>
      <c r="B197" s="34"/>
      <c r="C197" s="34"/>
      <c r="D197" s="34"/>
      <c r="E197" s="34"/>
      <c r="F197" s="34"/>
      <c r="G197" s="34"/>
      <c r="H197" s="34"/>
      <c r="I197" s="34"/>
      <c r="J197" s="34"/>
      <c r="K197" s="86">
        <f>'Вопросы Группы 2'!B213</f>
        <v>192</v>
      </c>
      <c r="L197" s="87">
        <f>'Вопросы Группы 2'!D213</f>
        <v>0</v>
      </c>
      <c r="M197" s="87">
        <f>'Вопросы Группы 2'!E213</f>
        <v>1</v>
      </c>
      <c r="N197" s="87">
        <f>'Вопросы Группы 2'!F213</f>
        <v>0</v>
      </c>
      <c r="O197" s="87">
        <f>'Вопросы Группы 2'!G213</f>
        <v>0</v>
      </c>
      <c r="P197" s="87">
        <f>'Вопросы Группы 2'!H213</f>
        <v>0</v>
      </c>
      <c r="Q197" s="87">
        <f>'Вопросы Группы 2'!K213</f>
        <v>8</v>
      </c>
      <c r="R197" s="87">
        <f>'Вопросы Группы 2'!L213</f>
        <v>8</v>
      </c>
      <c r="S197" s="88" t="str">
        <f>'Вопросы Группы 2'!M213</f>
        <v>МОС</v>
      </c>
    </row>
    <row r="198" spans="1:19" x14ac:dyDescent="0.25">
      <c r="A198" s="34"/>
      <c r="B198" s="34"/>
      <c r="C198" s="34"/>
      <c r="D198" s="34"/>
      <c r="E198" s="34"/>
      <c r="F198" s="34"/>
      <c r="G198" s="34"/>
      <c r="H198" s="34"/>
      <c r="I198" s="34"/>
      <c r="J198" s="34"/>
      <c r="K198" s="86">
        <f>'Вопросы Группы 2'!B214</f>
        <v>193</v>
      </c>
      <c r="L198" s="87">
        <f>'Вопросы Группы 2'!D214</f>
        <v>0</v>
      </c>
      <c r="M198" s="87">
        <f>'Вопросы Группы 2'!E214</f>
        <v>1</v>
      </c>
      <c r="N198" s="87">
        <f>'Вопросы Группы 2'!F214</f>
        <v>0</v>
      </c>
      <c r="O198" s="87">
        <f>'Вопросы Группы 2'!G214</f>
        <v>0</v>
      </c>
      <c r="P198" s="87">
        <f>'Вопросы Группы 2'!H214</f>
        <v>0</v>
      </c>
      <c r="Q198" s="87">
        <f>'Вопросы Группы 2'!K214</f>
        <v>4</v>
      </c>
      <c r="R198" s="87">
        <f>'Вопросы Группы 2'!L214</f>
        <v>4</v>
      </c>
      <c r="S198" s="88" t="str">
        <f>'Вопросы Группы 2'!M214</f>
        <v>МОС</v>
      </c>
    </row>
    <row r="199" spans="1:19" x14ac:dyDescent="0.25">
      <c r="A199" s="34"/>
      <c r="B199" s="34"/>
      <c r="C199" s="34"/>
      <c r="D199" s="34"/>
      <c r="E199" s="34"/>
      <c r="F199" s="34"/>
      <c r="G199" s="34"/>
      <c r="H199" s="34"/>
      <c r="I199" s="34"/>
      <c r="J199" s="34"/>
      <c r="K199" s="86">
        <f>'Вопросы Группы 2'!B215</f>
        <v>194</v>
      </c>
      <c r="L199" s="87">
        <f>'Вопросы Группы 2'!D215</f>
        <v>0</v>
      </c>
      <c r="M199" s="87">
        <f>'Вопросы Группы 2'!E215</f>
        <v>0</v>
      </c>
      <c r="N199" s="87">
        <f>'Вопросы Группы 2'!F215</f>
        <v>0</v>
      </c>
      <c r="O199" s="87">
        <f>'Вопросы Группы 2'!G215</f>
        <v>0</v>
      </c>
      <c r="P199" s="87">
        <f>'Вопросы Группы 2'!H215</f>
        <v>1</v>
      </c>
      <c r="Q199" s="87">
        <f>'Вопросы Группы 2'!K215</f>
        <v>1</v>
      </c>
      <c r="R199" s="87">
        <f>'Вопросы Группы 2'!L215</f>
        <v>4</v>
      </c>
      <c r="S199" s="88" t="str">
        <f>'Вопросы Группы 2'!M215</f>
        <v>МОС</v>
      </c>
    </row>
    <row r="200" spans="1:19" x14ac:dyDescent="0.25">
      <c r="A200" s="34"/>
      <c r="B200" s="34"/>
      <c r="C200" s="34"/>
      <c r="D200" s="34"/>
      <c r="E200" s="34"/>
      <c r="F200" s="34"/>
      <c r="G200" s="34"/>
      <c r="H200" s="34"/>
      <c r="I200" s="34"/>
      <c r="J200" s="34"/>
      <c r="K200" s="86">
        <f>'Вопросы Группы 2'!B216</f>
        <v>195</v>
      </c>
      <c r="L200" s="87">
        <f>'Вопросы Группы 2'!D216</f>
        <v>0</v>
      </c>
      <c r="M200" s="87">
        <f>'Вопросы Группы 2'!E216</f>
        <v>0</v>
      </c>
      <c r="N200" s="87">
        <f>'Вопросы Группы 2'!F216</f>
        <v>0</v>
      </c>
      <c r="O200" s="87">
        <f>'Вопросы Группы 2'!G216</f>
        <v>0</v>
      </c>
      <c r="P200" s="87">
        <f>'Вопросы Группы 2'!H216</f>
        <v>1</v>
      </c>
      <c r="Q200" s="87">
        <f>'Вопросы Группы 2'!K216</f>
        <v>1</v>
      </c>
      <c r="R200" s="87">
        <f>'Вопросы Группы 2'!L216</f>
        <v>4</v>
      </c>
      <c r="S200" s="88" t="str">
        <f>'Вопросы Группы 2'!M216</f>
        <v>МОС</v>
      </c>
    </row>
    <row r="201" spans="1:19" x14ac:dyDescent="0.25">
      <c r="A201" s="34"/>
      <c r="B201" s="34"/>
      <c r="C201" s="34"/>
      <c r="D201" s="34"/>
      <c r="E201" s="34"/>
      <c r="F201" s="34"/>
      <c r="G201" s="34"/>
      <c r="H201" s="34"/>
      <c r="I201" s="34"/>
      <c r="J201" s="34"/>
      <c r="K201" s="86">
        <f>'Вопросы Группы 2'!B217</f>
        <v>196</v>
      </c>
      <c r="L201" s="87">
        <f>'Вопросы Группы 2'!D217</f>
        <v>0</v>
      </c>
      <c r="M201" s="87">
        <f>'Вопросы Группы 2'!E217</f>
        <v>1</v>
      </c>
      <c r="N201" s="87">
        <f>'Вопросы Группы 2'!F217</f>
        <v>0</v>
      </c>
      <c r="O201" s="87">
        <f>'Вопросы Группы 2'!G217</f>
        <v>0</v>
      </c>
      <c r="P201" s="87">
        <f>'Вопросы Группы 2'!H217</f>
        <v>0</v>
      </c>
      <c r="Q201" s="87">
        <f>'Вопросы Группы 2'!K217</f>
        <v>4</v>
      </c>
      <c r="R201" s="87">
        <f>'Вопросы Группы 2'!L217</f>
        <v>4</v>
      </c>
      <c r="S201" s="88" t="str">
        <f>'Вопросы Группы 2'!M217</f>
        <v>МОС</v>
      </c>
    </row>
    <row r="202" spans="1:19" x14ac:dyDescent="0.25">
      <c r="A202" s="34"/>
      <c r="B202" s="34"/>
      <c r="C202" s="34"/>
      <c r="D202" s="34"/>
      <c r="E202" s="34"/>
      <c r="F202" s="34"/>
      <c r="G202" s="34"/>
      <c r="H202" s="34"/>
      <c r="I202" s="34"/>
      <c r="J202" s="34"/>
      <c r="K202" s="86">
        <f>'Вопросы Группы 2'!B218</f>
        <v>197</v>
      </c>
      <c r="L202" s="87">
        <f>'Вопросы Группы 2'!D218</f>
        <v>1</v>
      </c>
      <c r="M202" s="87">
        <f>'Вопросы Группы 2'!E218</f>
        <v>0</v>
      </c>
      <c r="N202" s="87">
        <f>'Вопросы Группы 2'!F218</f>
        <v>0</v>
      </c>
      <c r="O202" s="87">
        <f>'Вопросы Группы 2'!G218</f>
        <v>0</v>
      </c>
      <c r="P202" s="87">
        <f>'Вопросы Группы 2'!H218</f>
        <v>0</v>
      </c>
      <c r="Q202" s="87">
        <f>'Вопросы Группы 2'!K218</f>
        <v>0</v>
      </c>
      <c r="R202" s="87">
        <f>'Вопросы Группы 2'!L218</f>
        <v>0</v>
      </c>
      <c r="S202" s="88" t="str">
        <f>'Вопросы Группы 2'!M218</f>
        <v>МОС</v>
      </c>
    </row>
    <row r="203" spans="1:19" x14ac:dyDescent="0.25">
      <c r="A203" s="34"/>
      <c r="B203" s="34"/>
      <c r="C203" s="34"/>
      <c r="D203" s="34"/>
      <c r="E203" s="34"/>
      <c r="F203" s="34"/>
      <c r="G203" s="34"/>
      <c r="H203" s="34"/>
      <c r="I203" s="34"/>
      <c r="J203" s="34"/>
      <c r="K203" s="86">
        <f>'Вопросы Группы 2'!B219</f>
        <v>198</v>
      </c>
      <c r="L203" s="87">
        <f>'Вопросы Группы 2'!D219</f>
        <v>0</v>
      </c>
      <c r="M203" s="87">
        <f>'Вопросы Группы 2'!E219</f>
        <v>1</v>
      </c>
      <c r="N203" s="87">
        <f>'Вопросы Группы 2'!F219</f>
        <v>0</v>
      </c>
      <c r="O203" s="87">
        <f>'Вопросы Группы 2'!G219</f>
        <v>0</v>
      </c>
      <c r="P203" s="87">
        <f>'Вопросы Группы 2'!H219</f>
        <v>0</v>
      </c>
      <c r="Q203" s="87">
        <f>'Вопросы Группы 2'!K219</f>
        <v>4</v>
      </c>
      <c r="R203" s="87">
        <f>'Вопросы Группы 2'!L219</f>
        <v>4</v>
      </c>
      <c r="S203" s="88" t="str">
        <f>'Вопросы Группы 2'!M219</f>
        <v>МОС</v>
      </c>
    </row>
    <row r="204" spans="1:19" x14ac:dyDescent="0.25">
      <c r="A204" s="34"/>
      <c r="B204" s="34"/>
      <c r="C204" s="34"/>
      <c r="D204" s="34"/>
      <c r="E204" s="34"/>
      <c r="F204" s="34"/>
      <c r="G204" s="34"/>
      <c r="H204" s="34"/>
      <c r="I204" s="34"/>
      <c r="J204" s="34"/>
      <c r="K204" s="86">
        <f>'Вопросы Группы 2'!B220</f>
        <v>199</v>
      </c>
      <c r="L204" s="87">
        <f>'Вопросы Группы 2'!D220</f>
        <v>1</v>
      </c>
      <c r="M204" s="87">
        <f>'Вопросы Группы 2'!E220</f>
        <v>0</v>
      </c>
      <c r="N204" s="87">
        <f>'Вопросы Группы 2'!F220</f>
        <v>0</v>
      </c>
      <c r="O204" s="87">
        <f>'Вопросы Группы 2'!G220</f>
        <v>0</v>
      </c>
      <c r="P204" s="87">
        <f>'Вопросы Группы 2'!H220</f>
        <v>0</v>
      </c>
      <c r="Q204" s="87">
        <f>'Вопросы Группы 2'!K220</f>
        <v>0</v>
      </c>
      <c r="R204" s="87">
        <f>'Вопросы Группы 2'!L220</f>
        <v>0</v>
      </c>
      <c r="S204" s="88" t="str">
        <f>'Вопросы Группы 2'!M220</f>
        <v>МОС</v>
      </c>
    </row>
    <row r="205" spans="1:19" x14ac:dyDescent="0.25">
      <c r="A205" s="34"/>
      <c r="B205" s="34"/>
      <c r="C205" s="34"/>
      <c r="D205" s="34"/>
      <c r="E205" s="34"/>
      <c r="F205" s="34"/>
      <c r="G205" s="34"/>
      <c r="H205" s="34"/>
      <c r="I205" s="34"/>
      <c r="J205" s="34"/>
      <c r="K205" s="86">
        <f>'Вопросы Группы 2'!B223</f>
        <v>200</v>
      </c>
      <c r="L205" s="87">
        <f>'Вопросы Группы 2'!D223</f>
        <v>0</v>
      </c>
      <c r="M205" s="87">
        <f>'Вопросы Группы 2'!E223</f>
        <v>1</v>
      </c>
      <c r="N205" s="87">
        <f>'Вопросы Группы 2'!F223</f>
        <v>0</v>
      </c>
      <c r="O205" s="87">
        <f>'Вопросы Группы 2'!G223</f>
        <v>0</v>
      </c>
      <c r="P205" s="87">
        <f>'Вопросы Группы 2'!H223</f>
        <v>0</v>
      </c>
      <c r="Q205" s="87">
        <f>'Вопросы Группы 2'!K223</f>
        <v>4</v>
      </c>
      <c r="R205" s="87">
        <f>'Вопросы Группы 2'!L223</f>
        <v>4</v>
      </c>
      <c r="S205" s="88" t="str">
        <f>'Вопросы Группы 2'!M223</f>
        <v>ПЗР</v>
      </c>
    </row>
    <row r="206" spans="1:19" x14ac:dyDescent="0.25">
      <c r="A206" s="34"/>
      <c r="B206" s="34"/>
      <c r="C206" s="34"/>
      <c r="D206" s="34"/>
      <c r="E206" s="34"/>
      <c r="F206" s="34"/>
      <c r="G206" s="34"/>
      <c r="H206" s="34"/>
      <c r="I206" s="34"/>
      <c r="J206" s="34"/>
      <c r="K206" s="86">
        <f>'Вопросы Группы 2'!B224</f>
        <v>201</v>
      </c>
      <c r="L206" s="87">
        <f>'Вопросы Группы 2'!D224</f>
        <v>0</v>
      </c>
      <c r="M206" s="87">
        <f>'Вопросы Группы 2'!E224</f>
        <v>1</v>
      </c>
      <c r="N206" s="87">
        <f>'Вопросы Группы 2'!F224</f>
        <v>0</v>
      </c>
      <c r="O206" s="87">
        <f>'Вопросы Группы 2'!G224</f>
        <v>0</v>
      </c>
      <c r="P206" s="87">
        <f>'Вопросы Группы 2'!H224</f>
        <v>0</v>
      </c>
      <c r="Q206" s="87">
        <f>'Вопросы Группы 2'!K224</f>
        <v>4</v>
      </c>
      <c r="R206" s="87">
        <f>'Вопросы Группы 2'!L224</f>
        <v>4</v>
      </c>
      <c r="S206" s="88" t="str">
        <f>'Вопросы Группы 2'!M224</f>
        <v>ПЗР</v>
      </c>
    </row>
    <row r="207" spans="1:19" x14ac:dyDescent="0.25">
      <c r="A207" s="34"/>
      <c r="B207" s="34"/>
      <c r="C207" s="34"/>
      <c r="D207" s="34"/>
      <c r="E207" s="34"/>
      <c r="F207" s="34"/>
      <c r="G207" s="34"/>
      <c r="H207" s="34"/>
      <c r="I207" s="34"/>
      <c r="J207" s="34"/>
      <c r="K207" s="86">
        <f>'Вопросы Группы 2'!B225</f>
        <v>202</v>
      </c>
      <c r="L207" s="87">
        <f>'Вопросы Группы 2'!D225</f>
        <v>0</v>
      </c>
      <c r="M207" s="87">
        <f>'Вопросы Группы 2'!E225</f>
        <v>1</v>
      </c>
      <c r="N207" s="87">
        <f>'Вопросы Группы 2'!F225</f>
        <v>0</v>
      </c>
      <c r="O207" s="87">
        <f>'Вопросы Группы 2'!G225</f>
        <v>0</v>
      </c>
      <c r="P207" s="87">
        <f>'Вопросы Группы 2'!H225</f>
        <v>0</v>
      </c>
      <c r="Q207" s="87">
        <f>'Вопросы Группы 2'!K225</f>
        <v>4</v>
      </c>
      <c r="R207" s="87">
        <f>'Вопросы Группы 2'!L225</f>
        <v>4</v>
      </c>
      <c r="S207" s="88" t="str">
        <f>'Вопросы Группы 2'!M225</f>
        <v>ПЗР</v>
      </c>
    </row>
    <row r="208" spans="1:19" x14ac:dyDescent="0.25">
      <c r="A208" s="34"/>
      <c r="B208" s="34"/>
      <c r="C208" s="34"/>
      <c r="D208" s="34"/>
      <c r="E208" s="34"/>
      <c r="F208" s="34"/>
      <c r="G208" s="34"/>
      <c r="H208" s="34"/>
      <c r="I208" s="34"/>
      <c r="J208" s="34"/>
      <c r="K208" s="86">
        <f>'Вопросы Группы 2'!B226</f>
        <v>203</v>
      </c>
      <c r="L208" s="87">
        <f>'Вопросы Группы 2'!D226</f>
        <v>0</v>
      </c>
      <c r="M208" s="87">
        <f>'Вопросы Группы 2'!E226</f>
        <v>1</v>
      </c>
      <c r="N208" s="87">
        <f>'Вопросы Группы 2'!F226</f>
        <v>0</v>
      </c>
      <c r="O208" s="87">
        <f>'Вопросы Группы 2'!G226</f>
        <v>0</v>
      </c>
      <c r="P208" s="87">
        <f>'Вопросы Группы 2'!H226</f>
        <v>0</v>
      </c>
      <c r="Q208" s="87">
        <f>'Вопросы Группы 2'!K226</f>
        <v>4</v>
      </c>
      <c r="R208" s="87">
        <f>'Вопросы Группы 2'!L226</f>
        <v>4</v>
      </c>
      <c r="S208" s="88" t="str">
        <f>'Вопросы Группы 2'!M226</f>
        <v>ПЗР</v>
      </c>
    </row>
    <row r="209" spans="1:19" x14ac:dyDescent="0.25">
      <c r="A209" s="34"/>
      <c r="B209" s="34"/>
      <c r="C209" s="34"/>
      <c r="D209" s="34"/>
      <c r="E209" s="34"/>
      <c r="F209" s="34"/>
      <c r="G209" s="34"/>
      <c r="H209" s="34"/>
      <c r="I209" s="34"/>
      <c r="J209" s="34"/>
      <c r="K209" s="86">
        <f>'Вопросы Группы 2'!B227</f>
        <v>204</v>
      </c>
      <c r="L209" s="87">
        <f>'Вопросы Группы 2'!D227</f>
        <v>0</v>
      </c>
      <c r="M209" s="87">
        <f>'Вопросы Группы 2'!E227</f>
        <v>1</v>
      </c>
      <c r="N209" s="87">
        <f>'Вопросы Группы 2'!F227</f>
        <v>0</v>
      </c>
      <c r="O209" s="87">
        <f>'Вопросы Группы 2'!G227</f>
        <v>0</v>
      </c>
      <c r="P209" s="87">
        <f>'Вопросы Группы 2'!H227</f>
        <v>0</v>
      </c>
      <c r="Q209" s="87">
        <f>'Вопросы Группы 2'!K227</f>
        <v>4</v>
      </c>
      <c r="R209" s="87">
        <f>'Вопросы Группы 2'!L227</f>
        <v>4</v>
      </c>
      <c r="S209" s="88" t="str">
        <f>'Вопросы Группы 2'!M227</f>
        <v>ПЗР</v>
      </c>
    </row>
    <row r="210" spans="1:19" x14ac:dyDescent="0.25">
      <c r="A210" s="34"/>
      <c r="B210" s="34"/>
      <c r="C210" s="34"/>
      <c r="D210" s="34"/>
      <c r="E210" s="34"/>
      <c r="F210" s="34"/>
      <c r="G210" s="34"/>
      <c r="H210" s="34"/>
      <c r="I210" s="34"/>
      <c r="J210" s="34"/>
      <c r="K210" s="86">
        <f>'Вопросы Группы 2'!B228</f>
        <v>205</v>
      </c>
      <c r="L210" s="87">
        <f>'Вопросы Группы 2'!D228</f>
        <v>0</v>
      </c>
      <c r="M210" s="87">
        <f>'Вопросы Группы 2'!E228</f>
        <v>1</v>
      </c>
      <c r="N210" s="87">
        <f>'Вопросы Группы 2'!F228</f>
        <v>0</v>
      </c>
      <c r="O210" s="87">
        <f>'Вопросы Группы 2'!G228</f>
        <v>0</v>
      </c>
      <c r="P210" s="87">
        <f>'Вопросы Группы 2'!H228</f>
        <v>0</v>
      </c>
      <c r="Q210" s="87">
        <f>'Вопросы Группы 2'!K228</f>
        <v>4</v>
      </c>
      <c r="R210" s="87">
        <f>'Вопросы Группы 2'!L228</f>
        <v>4</v>
      </c>
      <c r="S210" s="88" t="str">
        <f>'Вопросы Группы 2'!M228</f>
        <v>ПЗР</v>
      </c>
    </row>
    <row r="211" spans="1:19" x14ac:dyDescent="0.25">
      <c r="A211" s="34"/>
      <c r="B211" s="34"/>
      <c r="C211" s="34"/>
      <c r="D211" s="34"/>
      <c r="E211" s="34"/>
      <c r="F211" s="34"/>
      <c r="G211" s="34"/>
      <c r="H211" s="34"/>
      <c r="I211" s="34"/>
      <c r="J211" s="34"/>
      <c r="K211" s="86">
        <f>'Вопросы Группы 2'!B229</f>
        <v>206</v>
      </c>
      <c r="L211" s="87">
        <f>'Вопросы Группы 2'!D229</f>
        <v>0</v>
      </c>
      <c r="M211" s="87">
        <f>'Вопросы Группы 2'!E229</f>
        <v>1</v>
      </c>
      <c r="N211" s="87">
        <f>'Вопросы Группы 2'!F229</f>
        <v>0</v>
      </c>
      <c r="O211" s="87">
        <f>'Вопросы Группы 2'!G229</f>
        <v>0</v>
      </c>
      <c r="P211" s="87">
        <f>'Вопросы Группы 2'!H229</f>
        <v>0</v>
      </c>
      <c r="Q211" s="87">
        <f>'Вопросы Группы 2'!K229</f>
        <v>4</v>
      </c>
      <c r="R211" s="87">
        <f>'Вопросы Группы 2'!L229</f>
        <v>4</v>
      </c>
      <c r="S211" s="88" t="str">
        <f>'Вопросы Группы 2'!M229</f>
        <v>ПЗР</v>
      </c>
    </row>
    <row r="212" spans="1:19" x14ac:dyDescent="0.25">
      <c r="A212" s="34"/>
      <c r="B212" s="34"/>
      <c r="C212" s="34"/>
      <c r="D212" s="34"/>
      <c r="E212" s="34"/>
      <c r="F212" s="34"/>
      <c r="G212" s="34"/>
      <c r="H212" s="34"/>
      <c r="I212" s="34"/>
      <c r="J212" s="34"/>
      <c r="K212" s="86">
        <f>'Вопросы Группы 2'!B230</f>
        <v>207</v>
      </c>
      <c r="L212" s="87">
        <f>'Вопросы Группы 2'!D230</f>
        <v>1</v>
      </c>
      <c r="M212" s="87">
        <f>'Вопросы Группы 2'!E230</f>
        <v>0</v>
      </c>
      <c r="N212" s="87">
        <f>'Вопросы Группы 2'!F230</f>
        <v>0</v>
      </c>
      <c r="O212" s="87">
        <f>'Вопросы Группы 2'!G230</f>
        <v>0</v>
      </c>
      <c r="P212" s="87">
        <f>'Вопросы Группы 2'!H230</f>
        <v>0</v>
      </c>
      <c r="Q212" s="87">
        <f>'Вопросы Группы 2'!K230</f>
        <v>0</v>
      </c>
      <c r="R212" s="87">
        <f>'Вопросы Группы 2'!L230</f>
        <v>0</v>
      </c>
      <c r="S212" s="88" t="str">
        <f>'Вопросы Группы 2'!M230</f>
        <v>ПЗР</v>
      </c>
    </row>
    <row r="213" spans="1:19" x14ac:dyDescent="0.25">
      <c r="A213" s="34"/>
      <c r="B213" s="34"/>
      <c r="C213" s="34"/>
      <c r="D213" s="34"/>
      <c r="E213" s="34"/>
      <c r="F213" s="34"/>
      <c r="G213" s="34"/>
      <c r="H213" s="34"/>
      <c r="I213" s="34"/>
      <c r="J213" s="34"/>
      <c r="K213" s="86">
        <f>'Вопросы Группы 2'!B231</f>
        <v>208</v>
      </c>
      <c r="L213" s="87">
        <f>'Вопросы Группы 2'!D231</f>
        <v>0</v>
      </c>
      <c r="M213" s="87">
        <f>'Вопросы Группы 2'!E231</f>
        <v>1</v>
      </c>
      <c r="N213" s="87">
        <f>'Вопросы Группы 2'!F231</f>
        <v>0</v>
      </c>
      <c r="O213" s="87">
        <f>'Вопросы Группы 2'!G231</f>
        <v>0</v>
      </c>
      <c r="P213" s="87">
        <f>'Вопросы Группы 2'!H231</f>
        <v>0</v>
      </c>
      <c r="Q213" s="87">
        <f>'Вопросы Группы 2'!K231</f>
        <v>4</v>
      </c>
      <c r="R213" s="87">
        <f>'Вопросы Группы 2'!L231</f>
        <v>4</v>
      </c>
      <c r="S213" s="88" t="str">
        <f>'Вопросы Группы 2'!M231</f>
        <v>ПЗР</v>
      </c>
    </row>
    <row r="214" spans="1:19" x14ac:dyDescent="0.25">
      <c r="A214" s="34"/>
      <c r="B214" s="34"/>
      <c r="C214" s="34"/>
      <c r="D214" s="34"/>
      <c r="E214" s="34"/>
      <c r="F214" s="34"/>
      <c r="G214" s="34"/>
      <c r="H214" s="34"/>
      <c r="I214" s="34"/>
      <c r="J214" s="34"/>
      <c r="K214" s="86">
        <f>'Вопросы Группы 2'!B232</f>
        <v>209</v>
      </c>
      <c r="L214" s="87">
        <f>'Вопросы Группы 2'!D232</f>
        <v>1</v>
      </c>
      <c r="M214" s="87">
        <f>'Вопросы Группы 2'!E232</f>
        <v>0</v>
      </c>
      <c r="N214" s="87">
        <f>'Вопросы Группы 2'!F232</f>
        <v>0</v>
      </c>
      <c r="O214" s="87">
        <f>'Вопросы Группы 2'!G232</f>
        <v>0</v>
      </c>
      <c r="P214" s="87">
        <f>'Вопросы Группы 2'!H232</f>
        <v>0</v>
      </c>
      <c r="Q214" s="87">
        <f>'Вопросы Группы 2'!K232</f>
        <v>0</v>
      </c>
      <c r="R214" s="87">
        <f>'Вопросы Группы 2'!L232</f>
        <v>0</v>
      </c>
      <c r="S214" s="88" t="str">
        <f>'Вопросы Группы 2'!M232</f>
        <v>ПЗР</v>
      </c>
    </row>
    <row r="215" spans="1:19" x14ac:dyDescent="0.25">
      <c r="A215" s="34"/>
      <c r="B215" s="34"/>
      <c r="C215" s="34"/>
      <c r="D215" s="34"/>
      <c r="E215" s="34"/>
      <c r="F215" s="34"/>
      <c r="G215" s="34"/>
      <c r="H215" s="34"/>
      <c r="I215" s="34"/>
      <c r="J215" s="34"/>
      <c r="K215" s="86">
        <f>'Вопросы Группы 2'!B233</f>
        <v>210</v>
      </c>
      <c r="L215" s="87">
        <f>'Вопросы Группы 2'!D233</f>
        <v>0</v>
      </c>
      <c r="M215" s="87">
        <f>'Вопросы Группы 2'!E233</f>
        <v>1</v>
      </c>
      <c r="N215" s="87">
        <f>'Вопросы Группы 2'!F233</f>
        <v>0</v>
      </c>
      <c r="O215" s="87">
        <f>'Вопросы Группы 2'!G233</f>
        <v>0</v>
      </c>
      <c r="P215" s="87">
        <f>'Вопросы Группы 2'!H233</f>
        <v>0</v>
      </c>
      <c r="Q215" s="87">
        <f>'Вопросы Группы 2'!K233</f>
        <v>4</v>
      </c>
      <c r="R215" s="87">
        <f>'Вопросы Группы 2'!L233</f>
        <v>4</v>
      </c>
      <c r="S215" s="88" t="str">
        <f>'Вопросы Группы 2'!M233</f>
        <v>ПЗР</v>
      </c>
    </row>
    <row r="216" spans="1:19" x14ac:dyDescent="0.25">
      <c r="A216" s="34"/>
      <c r="B216" s="34"/>
      <c r="C216" s="34"/>
      <c r="D216" s="34"/>
      <c r="E216" s="34"/>
      <c r="F216" s="34"/>
      <c r="G216" s="34"/>
      <c r="H216" s="34"/>
      <c r="I216" s="34"/>
      <c r="J216" s="34"/>
      <c r="K216" s="86">
        <f>'Вопросы Группы 2'!B234</f>
        <v>211</v>
      </c>
      <c r="L216" s="87">
        <f>'Вопросы Группы 2'!D234</f>
        <v>1</v>
      </c>
      <c r="M216" s="87">
        <f>'Вопросы Группы 2'!E234</f>
        <v>0</v>
      </c>
      <c r="N216" s="87">
        <f>'Вопросы Группы 2'!F234</f>
        <v>0</v>
      </c>
      <c r="O216" s="87">
        <f>'Вопросы Группы 2'!G234</f>
        <v>0</v>
      </c>
      <c r="P216" s="87">
        <f>'Вопросы Группы 2'!H234</f>
        <v>0</v>
      </c>
      <c r="Q216" s="87">
        <f>'Вопросы Группы 2'!K234</f>
        <v>0</v>
      </c>
      <c r="R216" s="87">
        <f>'Вопросы Группы 2'!L234</f>
        <v>0</v>
      </c>
      <c r="S216" s="88" t="str">
        <f>'Вопросы Группы 2'!M234</f>
        <v>ПЗР</v>
      </c>
    </row>
    <row r="217" spans="1:19" x14ac:dyDescent="0.25">
      <c r="A217" s="34"/>
      <c r="B217" s="34"/>
      <c r="C217" s="34"/>
      <c r="D217" s="34"/>
      <c r="E217" s="34"/>
      <c r="F217" s="34"/>
      <c r="G217" s="34"/>
      <c r="H217" s="34"/>
      <c r="I217" s="34"/>
      <c r="J217" s="34"/>
      <c r="K217" s="86">
        <f>'Вопросы Группы 2'!B237</f>
        <v>212</v>
      </c>
      <c r="L217" s="87">
        <f>'Вопросы Группы 2'!D237</f>
        <v>0</v>
      </c>
      <c r="M217" s="87">
        <f>'Вопросы Группы 2'!E237</f>
        <v>1</v>
      </c>
      <c r="N217" s="87">
        <f>'Вопросы Группы 2'!F237</f>
        <v>0</v>
      </c>
      <c r="O217" s="87">
        <f>'Вопросы Группы 2'!G237</f>
        <v>0</v>
      </c>
      <c r="P217" s="87">
        <f>'Вопросы Группы 2'!H237</f>
        <v>0</v>
      </c>
      <c r="Q217" s="87">
        <f>'Вопросы Группы 2'!K237</f>
        <v>4</v>
      </c>
      <c r="R217" s="87">
        <f>'Вопросы Группы 2'!L237</f>
        <v>4</v>
      </c>
      <c r="S217" s="88" t="str">
        <f>'Вопросы Группы 2'!M237</f>
        <v>ОКУ</v>
      </c>
    </row>
    <row r="218" spans="1:19" x14ac:dyDescent="0.25">
      <c r="A218" s="34"/>
      <c r="B218" s="34"/>
      <c r="C218" s="34"/>
      <c r="D218" s="34"/>
      <c r="E218" s="34"/>
      <c r="F218" s="34"/>
      <c r="G218" s="34"/>
      <c r="H218" s="34"/>
      <c r="I218" s="34"/>
      <c r="J218" s="34"/>
      <c r="K218" s="86">
        <f>'Вопросы Группы 2'!B238</f>
        <v>213</v>
      </c>
      <c r="L218" s="87">
        <f>'Вопросы Группы 2'!D238</f>
        <v>1</v>
      </c>
      <c r="M218" s="87">
        <f>'Вопросы Группы 2'!E238</f>
        <v>0</v>
      </c>
      <c r="N218" s="87">
        <f>'Вопросы Группы 2'!F238</f>
        <v>0</v>
      </c>
      <c r="O218" s="87">
        <f>'Вопросы Группы 2'!G238</f>
        <v>0</v>
      </c>
      <c r="P218" s="87">
        <f>'Вопросы Группы 2'!H238</f>
        <v>0</v>
      </c>
      <c r="Q218" s="87">
        <f>'Вопросы Группы 2'!K238</f>
        <v>0</v>
      </c>
      <c r="R218" s="87">
        <f>'Вопросы Группы 2'!L238</f>
        <v>0</v>
      </c>
      <c r="S218" s="88" t="str">
        <f>'Вопросы Группы 2'!M238</f>
        <v>ОКУ</v>
      </c>
    </row>
    <row r="219" spans="1:19" x14ac:dyDescent="0.25">
      <c r="A219" s="34"/>
      <c r="B219" s="34"/>
      <c r="C219" s="34"/>
      <c r="D219" s="34"/>
      <c r="E219" s="34"/>
      <c r="F219" s="34"/>
      <c r="G219" s="34"/>
      <c r="H219" s="34"/>
      <c r="I219" s="34"/>
      <c r="J219" s="34"/>
      <c r="K219" s="86">
        <f>'Вопросы Группы 2'!B239</f>
        <v>214</v>
      </c>
      <c r="L219" s="87">
        <f>'Вопросы Группы 2'!D239</f>
        <v>1</v>
      </c>
      <c r="M219" s="87">
        <f>'Вопросы Группы 2'!E239</f>
        <v>0</v>
      </c>
      <c r="N219" s="87">
        <f>'Вопросы Группы 2'!F239</f>
        <v>0</v>
      </c>
      <c r="O219" s="87">
        <f>'Вопросы Группы 2'!G239</f>
        <v>0</v>
      </c>
      <c r="P219" s="87">
        <f>'Вопросы Группы 2'!H239</f>
        <v>0</v>
      </c>
      <c r="Q219" s="87">
        <f>'Вопросы Группы 2'!K239</f>
        <v>0</v>
      </c>
      <c r="R219" s="87">
        <f>'Вопросы Группы 2'!L239</f>
        <v>0</v>
      </c>
      <c r="S219" s="88" t="str">
        <f>'Вопросы Группы 2'!M239</f>
        <v>ОКУ</v>
      </c>
    </row>
    <row r="220" spans="1:19" x14ac:dyDescent="0.25">
      <c r="A220" s="34"/>
      <c r="B220" s="34"/>
      <c r="C220" s="34"/>
      <c r="D220" s="34"/>
      <c r="E220" s="34"/>
      <c r="F220" s="34"/>
      <c r="G220" s="34"/>
      <c r="H220" s="34"/>
      <c r="I220" s="34"/>
      <c r="J220" s="34"/>
      <c r="K220" s="86">
        <f>'Вопросы Группы 2'!B240</f>
        <v>215</v>
      </c>
      <c r="L220" s="87">
        <f>'Вопросы Группы 2'!D240</f>
        <v>0</v>
      </c>
      <c r="M220" s="87">
        <f>'Вопросы Группы 2'!E240</f>
        <v>1</v>
      </c>
      <c r="N220" s="87">
        <f>'Вопросы Группы 2'!F240</f>
        <v>0</v>
      </c>
      <c r="O220" s="87">
        <f>'Вопросы Группы 2'!G240</f>
        <v>0</v>
      </c>
      <c r="P220" s="87">
        <f>'Вопросы Группы 2'!H240</f>
        <v>0</v>
      </c>
      <c r="Q220" s="87">
        <f>'Вопросы Группы 2'!K240</f>
        <v>4</v>
      </c>
      <c r="R220" s="87">
        <f>'Вопросы Группы 2'!L240</f>
        <v>4</v>
      </c>
      <c r="S220" s="88" t="str">
        <f>'Вопросы Группы 2'!M240</f>
        <v>ОКУ</v>
      </c>
    </row>
    <row r="221" spans="1:19" x14ac:dyDescent="0.25">
      <c r="A221" s="34"/>
      <c r="B221" s="34"/>
      <c r="C221" s="34"/>
      <c r="D221" s="34"/>
      <c r="E221" s="34"/>
      <c r="F221" s="34"/>
      <c r="G221" s="34"/>
      <c r="H221" s="34"/>
      <c r="I221" s="34"/>
      <c r="J221" s="34"/>
      <c r="K221" s="86">
        <f>'Вопросы Группы 2'!B243</f>
        <v>216</v>
      </c>
      <c r="L221" s="87">
        <f>'Вопросы Группы 2'!D243</f>
        <v>0</v>
      </c>
      <c r="M221" s="87">
        <f>'Вопросы Группы 2'!E243</f>
        <v>1</v>
      </c>
      <c r="N221" s="87">
        <f>'Вопросы Группы 2'!F243</f>
        <v>0</v>
      </c>
      <c r="O221" s="87">
        <f>'Вопросы Группы 2'!G243</f>
        <v>0</v>
      </c>
      <c r="P221" s="87">
        <f>'Вопросы Группы 2'!H243</f>
        <v>0</v>
      </c>
      <c r="Q221" s="87">
        <f>'Вопросы Группы 2'!K243</f>
        <v>4</v>
      </c>
      <c r="R221" s="87">
        <f>'Вопросы Группы 2'!L243</f>
        <v>4</v>
      </c>
      <c r="S221" s="88" t="str">
        <f>'Вопросы Группы 2'!M243</f>
        <v>МЭИ</v>
      </c>
    </row>
    <row r="222" spans="1:19" x14ac:dyDescent="0.25">
      <c r="A222" s="34"/>
      <c r="B222" s="34"/>
      <c r="C222" s="34"/>
      <c r="D222" s="34"/>
      <c r="E222" s="34"/>
      <c r="F222" s="34"/>
      <c r="G222" s="34"/>
      <c r="H222" s="34"/>
      <c r="I222" s="34"/>
      <c r="J222" s="34"/>
      <c r="K222" s="86">
        <f>'Вопросы Группы 2'!B244</f>
        <v>217</v>
      </c>
      <c r="L222" s="87">
        <f>'Вопросы Группы 2'!D244</f>
        <v>1</v>
      </c>
      <c r="M222" s="87">
        <f>'Вопросы Группы 2'!E244</f>
        <v>0</v>
      </c>
      <c r="N222" s="87">
        <f>'Вопросы Группы 2'!F244</f>
        <v>0</v>
      </c>
      <c r="O222" s="87">
        <f>'Вопросы Группы 2'!G244</f>
        <v>0</v>
      </c>
      <c r="P222" s="87">
        <f>'Вопросы Группы 2'!H244</f>
        <v>0</v>
      </c>
      <c r="Q222" s="87">
        <f>'Вопросы Группы 2'!K244</f>
        <v>0</v>
      </c>
      <c r="R222" s="87">
        <f>'Вопросы Группы 2'!L244</f>
        <v>0</v>
      </c>
      <c r="S222" s="88" t="str">
        <f>'Вопросы Группы 2'!M244</f>
        <v>МЭИ</v>
      </c>
    </row>
    <row r="223" spans="1:19" x14ac:dyDescent="0.25">
      <c r="A223" s="34"/>
      <c r="B223" s="34"/>
      <c r="C223" s="34"/>
      <c r="D223" s="34"/>
      <c r="E223" s="34"/>
      <c r="F223" s="34"/>
      <c r="G223" s="34"/>
      <c r="H223" s="34"/>
      <c r="I223" s="34"/>
      <c r="J223" s="34"/>
      <c r="K223" s="86">
        <f>'Вопросы Группы 2'!B246</f>
        <v>218</v>
      </c>
      <c r="L223" s="87">
        <f>'Вопросы Группы 2'!D246</f>
        <v>1</v>
      </c>
      <c r="M223" s="87">
        <f>'Вопросы Группы 2'!E246</f>
        <v>0</v>
      </c>
      <c r="N223" s="87">
        <f>'Вопросы Группы 2'!F246</f>
        <v>0</v>
      </c>
      <c r="O223" s="87">
        <f>'Вопросы Группы 2'!G246</f>
        <v>0</v>
      </c>
      <c r="P223" s="87">
        <f>'Вопросы Группы 2'!H246</f>
        <v>0</v>
      </c>
      <c r="Q223" s="87">
        <f>'Вопросы Группы 2'!K246</f>
        <v>0</v>
      </c>
      <c r="R223" s="87">
        <f>'Вопросы Группы 2'!L246</f>
        <v>0</v>
      </c>
      <c r="S223" s="88" t="str">
        <f>'Вопросы Группы 2'!M246</f>
        <v>МОС</v>
      </c>
    </row>
    <row r="224" spans="1:19" x14ac:dyDescent="0.25">
      <c r="A224" s="34"/>
      <c r="B224" s="34"/>
      <c r="C224" s="34"/>
      <c r="D224" s="34"/>
      <c r="E224" s="34"/>
      <c r="F224" s="34"/>
      <c r="G224" s="34"/>
      <c r="H224" s="34"/>
      <c r="I224" s="34"/>
      <c r="J224" s="34"/>
      <c r="K224" s="86">
        <f>'Вопросы Группы 2'!B247</f>
        <v>219</v>
      </c>
      <c r="L224" s="87">
        <f>'Вопросы Группы 2'!D247</f>
        <v>1</v>
      </c>
      <c r="M224" s="87">
        <f>'Вопросы Группы 2'!E247</f>
        <v>0</v>
      </c>
      <c r="N224" s="87">
        <f>'Вопросы Группы 2'!F247</f>
        <v>0</v>
      </c>
      <c r="O224" s="87">
        <f>'Вопросы Группы 2'!G247</f>
        <v>0</v>
      </c>
      <c r="P224" s="87">
        <f>'Вопросы Группы 2'!H247</f>
        <v>0</v>
      </c>
      <c r="Q224" s="87">
        <f>'Вопросы Группы 2'!K247</f>
        <v>0</v>
      </c>
      <c r="R224" s="87">
        <f>'Вопросы Группы 2'!L247</f>
        <v>0</v>
      </c>
      <c r="S224" s="88" t="str">
        <f>'Вопросы Группы 2'!M247</f>
        <v>МОС</v>
      </c>
    </row>
    <row r="225" spans="1:19" x14ac:dyDescent="0.25">
      <c r="A225" s="34"/>
      <c r="B225" s="34"/>
      <c r="C225" s="34"/>
      <c r="D225" s="34"/>
      <c r="E225" s="34"/>
      <c r="F225" s="34"/>
      <c r="G225" s="34"/>
      <c r="H225" s="34"/>
      <c r="I225" s="34"/>
      <c r="J225" s="34"/>
      <c r="K225" s="86">
        <f>'Вопросы Группы 2'!B249</f>
        <v>220</v>
      </c>
      <c r="L225" s="87">
        <f>'Вопросы Группы 2'!D249</f>
        <v>0</v>
      </c>
      <c r="M225" s="87">
        <f>'Вопросы Группы 2'!E249</f>
        <v>1</v>
      </c>
      <c r="N225" s="87">
        <f>'Вопросы Группы 2'!F249</f>
        <v>0</v>
      </c>
      <c r="O225" s="87">
        <f>'Вопросы Группы 2'!G249</f>
        <v>0</v>
      </c>
      <c r="P225" s="87">
        <f>'Вопросы Группы 2'!H249</f>
        <v>0</v>
      </c>
      <c r="Q225" s="87">
        <f>'Вопросы Группы 2'!K249</f>
        <v>4</v>
      </c>
      <c r="R225" s="87">
        <f>'Вопросы Группы 2'!L249</f>
        <v>4</v>
      </c>
      <c r="S225" s="88" t="str">
        <f>'Вопросы Группы 2'!M249</f>
        <v>ОКУ</v>
      </c>
    </row>
    <row r="226" spans="1:19" x14ac:dyDescent="0.25">
      <c r="A226" s="34"/>
      <c r="B226" s="34"/>
      <c r="C226" s="34"/>
      <c r="D226" s="34"/>
      <c r="E226" s="34"/>
      <c r="F226" s="34"/>
      <c r="G226" s="34"/>
      <c r="H226" s="34"/>
      <c r="I226" s="34"/>
      <c r="J226" s="34"/>
      <c r="K226" s="86">
        <f>'Вопросы Группы 2'!B250</f>
        <v>221</v>
      </c>
      <c r="L226" s="87">
        <f>'Вопросы Группы 2'!D250</f>
        <v>0</v>
      </c>
      <c r="M226" s="87">
        <f>'Вопросы Группы 2'!E250</f>
        <v>1</v>
      </c>
      <c r="N226" s="87">
        <f>'Вопросы Группы 2'!F250</f>
        <v>0</v>
      </c>
      <c r="O226" s="87">
        <f>'Вопросы Группы 2'!G250</f>
        <v>0</v>
      </c>
      <c r="P226" s="87">
        <f>'Вопросы Группы 2'!H250</f>
        <v>0</v>
      </c>
      <c r="Q226" s="87">
        <f>'Вопросы Группы 2'!K250</f>
        <v>4</v>
      </c>
      <c r="R226" s="87">
        <f>'Вопросы Группы 2'!L250</f>
        <v>4</v>
      </c>
      <c r="S226" s="88" t="str">
        <f>'Вопросы Группы 2'!M250</f>
        <v>ОКУ</v>
      </c>
    </row>
    <row r="227" spans="1:19" x14ac:dyDescent="0.25">
      <c r="A227" s="34"/>
      <c r="B227" s="34"/>
      <c r="C227" s="34"/>
      <c r="D227" s="34"/>
      <c r="E227" s="34"/>
      <c r="F227" s="34"/>
      <c r="G227" s="34"/>
      <c r="H227" s="34"/>
      <c r="I227" s="34"/>
      <c r="J227" s="34"/>
      <c r="K227" s="86">
        <f>'Вопросы Группы 2'!B251</f>
        <v>222</v>
      </c>
      <c r="L227" s="87">
        <f>'Вопросы Группы 2'!D251</f>
        <v>0</v>
      </c>
      <c r="M227" s="87">
        <f>'Вопросы Группы 2'!E251</f>
        <v>1</v>
      </c>
      <c r="N227" s="87">
        <f>'Вопросы Группы 2'!F251</f>
        <v>0</v>
      </c>
      <c r="O227" s="87">
        <f>'Вопросы Группы 2'!G251</f>
        <v>0</v>
      </c>
      <c r="P227" s="87">
        <f>'Вопросы Группы 2'!H251</f>
        <v>0</v>
      </c>
      <c r="Q227" s="87">
        <f>'Вопросы Группы 2'!K251</f>
        <v>4</v>
      </c>
      <c r="R227" s="87">
        <f>'Вопросы Группы 2'!L251</f>
        <v>4</v>
      </c>
      <c r="S227" s="88" t="str">
        <f>'Вопросы Группы 2'!M251</f>
        <v>ОКУ</v>
      </c>
    </row>
    <row r="228" spans="1:19" ht="15.75" thickBot="1" x14ac:dyDescent="0.3">
      <c r="A228" s="34"/>
      <c r="B228" s="34"/>
      <c r="C228" s="34"/>
      <c r="D228" s="34"/>
      <c r="E228" s="34"/>
      <c r="F228" s="34"/>
      <c r="G228" s="34"/>
      <c r="H228" s="34"/>
      <c r="I228" s="34"/>
      <c r="J228" s="34"/>
      <c r="K228" s="89">
        <f>'Вопросы Группы 2'!B252</f>
        <v>223</v>
      </c>
      <c r="L228" s="90">
        <f>'Вопросы Группы 2'!D252</f>
        <v>1</v>
      </c>
      <c r="M228" s="90">
        <f>'Вопросы Группы 2'!E252</f>
        <v>0</v>
      </c>
      <c r="N228" s="90">
        <f>'Вопросы Группы 2'!F252</f>
        <v>0</v>
      </c>
      <c r="O228" s="90">
        <f>'Вопросы Группы 2'!G252</f>
        <v>0</v>
      </c>
      <c r="P228" s="90">
        <f>'Вопросы Группы 2'!H252</f>
        <v>0</v>
      </c>
      <c r="Q228" s="90">
        <f>'Вопросы Группы 2'!K252</f>
        <v>0</v>
      </c>
      <c r="R228" s="90">
        <f>'Вопросы Группы 2'!L252</f>
        <v>0</v>
      </c>
      <c r="S228" s="91" t="str">
        <f>'Вопросы Группы 2'!M252</f>
        <v>ОКУ</v>
      </c>
    </row>
    <row r="229" spans="1:19" x14ac:dyDescent="0.25">
      <c r="A229" s="34"/>
      <c r="B229" s="34"/>
      <c r="C229" s="34"/>
      <c r="D229" s="34"/>
      <c r="E229" s="34"/>
      <c r="F229" s="34"/>
      <c r="G229" s="34"/>
      <c r="H229" s="34"/>
      <c r="I229" s="34"/>
      <c r="J229" s="34"/>
    </row>
  </sheetData>
  <sheetProtection password="C9A1" sheet="1" objects="1" scenarios="1"/>
  <mergeCells count="3">
    <mergeCell ref="A18:I18"/>
    <mergeCell ref="A1:J1"/>
    <mergeCell ref="A2:J2"/>
  </mergeCell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topLeftCell="A19" workbookViewId="0">
      <selection activeCell="B25" sqref="B25"/>
    </sheetView>
  </sheetViews>
  <sheetFormatPr defaultRowHeight="15" x14ac:dyDescent="0.25"/>
  <cols>
    <col min="1" max="1" width="52.85546875" bestFit="1" customWidth="1"/>
    <col min="2" max="2" width="15.7109375" bestFit="1" customWidth="1"/>
    <col min="3" max="3" width="11.140625" customWidth="1"/>
  </cols>
  <sheetData>
    <row r="1" spans="1:20" ht="48.75" customHeight="1" x14ac:dyDescent="0.25">
      <c r="A1" s="283" t="s">
        <v>795</v>
      </c>
      <c r="B1" s="283"/>
      <c r="C1" s="283"/>
      <c r="D1" s="283"/>
      <c r="E1" s="283"/>
      <c r="F1" s="283"/>
      <c r="G1" s="283"/>
      <c r="H1" s="283"/>
      <c r="I1" s="283"/>
      <c r="J1" s="283"/>
      <c r="K1" s="283"/>
      <c r="L1" s="283"/>
      <c r="M1" s="283"/>
      <c r="N1" s="283"/>
      <c r="O1" s="283"/>
      <c r="P1" s="283"/>
      <c r="Q1" s="283"/>
      <c r="R1" s="283"/>
      <c r="S1" s="283"/>
      <c r="T1" s="283"/>
    </row>
    <row r="2" spans="1:20" ht="48.75" customHeight="1" x14ac:dyDescent="0.25">
      <c r="A2" s="253" t="s">
        <v>790</v>
      </c>
      <c r="B2" s="253"/>
      <c r="C2" s="253"/>
      <c r="D2" s="253"/>
      <c r="E2" s="253"/>
      <c r="F2" s="253"/>
      <c r="G2" s="253"/>
      <c r="H2" s="253"/>
      <c r="I2" s="253"/>
      <c r="J2" s="253"/>
      <c r="K2" s="253"/>
      <c r="L2" s="253"/>
      <c r="M2" s="253"/>
      <c r="N2" s="253"/>
      <c r="O2" s="253"/>
      <c r="P2" s="253"/>
      <c r="Q2" s="253"/>
      <c r="R2" s="253"/>
      <c r="S2" s="253"/>
      <c r="T2" s="253"/>
    </row>
    <row r="3" spans="1:20" ht="21" thickBot="1" x14ac:dyDescent="0.3">
      <c r="A3" s="228" t="s">
        <v>756</v>
      </c>
      <c r="B3" s="202"/>
      <c r="C3" s="203"/>
      <c r="D3" s="84"/>
      <c r="E3" s="84"/>
      <c r="F3" s="84"/>
      <c r="G3" s="84"/>
      <c r="H3" s="84"/>
      <c r="I3" s="84"/>
      <c r="J3" s="84"/>
      <c r="K3" s="84"/>
      <c r="L3" s="84"/>
      <c r="M3" s="84"/>
      <c r="N3" s="84"/>
      <c r="O3" s="84"/>
      <c r="P3" s="84"/>
      <c r="Q3" s="84"/>
      <c r="R3" s="84"/>
      <c r="S3" s="84"/>
      <c r="T3" s="84"/>
    </row>
    <row r="4" spans="1:20" x14ac:dyDescent="0.25">
      <c r="A4" s="77" t="s">
        <v>757</v>
      </c>
      <c r="B4" s="78" t="s">
        <v>791</v>
      </c>
      <c r="C4" s="84"/>
      <c r="D4" s="84"/>
      <c r="E4" s="84"/>
      <c r="F4" s="84"/>
      <c r="G4" s="84"/>
      <c r="H4" s="84"/>
      <c r="I4" s="84"/>
      <c r="J4" s="84"/>
      <c r="K4" s="84"/>
      <c r="L4" s="84"/>
      <c r="M4" s="84"/>
      <c r="N4" s="84"/>
      <c r="O4" s="84"/>
      <c r="P4" s="84"/>
      <c r="Q4" s="84"/>
      <c r="R4" s="84"/>
      <c r="S4" s="84"/>
      <c r="T4" s="84"/>
    </row>
    <row r="5" spans="1:20" x14ac:dyDescent="0.25">
      <c r="A5" s="72" t="s">
        <v>766</v>
      </c>
      <c r="B5" s="73">
        <f>'Оценивание Группы 2'!B17/'Оценивание Группы 2'!I17*100</f>
        <v>16.143497757847534</v>
      </c>
      <c r="C5" s="84"/>
      <c r="D5" s="84"/>
      <c r="E5" s="84"/>
      <c r="F5" s="84"/>
      <c r="G5" s="84"/>
      <c r="H5" s="84"/>
      <c r="I5" s="84"/>
      <c r="J5" s="84"/>
      <c r="K5" s="84"/>
      <c r="L5" s="84"/>
      <c r="M5" s="84"/>
      <c r="N5" s="84"/>
      <c r="O5" s="84"/>
      <c r="P5" s="84"/>
      <c r="Q5" s="84"/>
      <c r="R5" s="84"/>
      <c r="S5" s="84"/>
      <c r="T5" s="84"/>
    </row>
    <row r="6" spans="1:20" x14ac:dyDescent="0.25">
      <c r="A6" s="72" t="s">
        <v>759</v>
      </c>
      <c r="B6" s="73">
        <f>'Оценивание Группы 2'!C17/'Оценивание Группы 2'!I17*100</f>
        <v>56.950672645739907</v>
      </c>
      <c r="C6" s="84"/>
      <c r="D6" s="84"/>
      <c r="E6" s="84"/>
      <c r="F6" s="84"/>
      <c r="G6" s="84"/>
      <c r="H6" s="84"/>
      <c r="I6" s="84"/>
      <c r="J6" s="84"/>
      <c r="K6" s="84"/>
      <c r="L6" s="84"/>
      <c r="M6" s="84"/>
      <c r="N6" s="84"/>
      <c r="O6" s="84"/>
      <c r="P6" s="84"/>
      <c r="Q6" s="84"/>
      <c r="R6" s="84"/>
      <c r="S6" s="84"/>
      <c r="T6" s="84"/>
    </row>
    <row r="7" spans="1:20" x14ac:dyDescent="0.25">
      <c r="A7" s="72" t="s">
        <v>760</v>
      </c>
      <c r="B7" s="73">
        <f>'Оценивание Группы 2'!D17/'Оценивание Группы 2'!I17*100</f>
        <v>9.8654708520179373</v>
      </c>
      <c r="C7" s="84"/>
      <c r="D7" s="84"/>
      <c r="E7" s="84"/>
      <c r="F7" s="84"/>
      <c r="G7" s="84"/>
      <c r="H7" s="84"/>
      <c r="I7" s="84"/>
      <c r="J7" s="84"/>
      <c r="K7" s="84"/>
      <c r="L7" s="84"/>
      <c r="M7" s="84"/>
      <c r="N7" s="84"/>
      <c r="O7" s="84"/>
      <c r="P7" s="84"/>
      <c r="Q7" s="84"/>
      <c r="R7" s="84"/>
      <c r="S7" s="84"/>
      <c r="T7" s="84"/>
    </row>
    <row r="8" spans="1:20" x14ac:dyDescent="0.25">
      <c r="A8" s="72" t="s">
        <v>761</v>
      </c>
      <c r="B8" s="73">
        <f>'Оценивание Группы 2'!E17/'Оценивание Группы 2'!I17*100</f>
        <v>8.071748878923767</v>
      </c>
      <c r="C8" s="105"/>
      <c r="D8" s="84"/>
      <c r="E8" s="84"/>
      <c r="F8" s="84"/>
      <c r="G8" s="84"/>
      <c r="H8" s="84"/>
      <c r="I8" s="84"/>
      <c r="J8" s="84"/>
      <c r="K8" s="84"/>
      <c r="L8" s="84"/>
      <c r="M8" s="84"/>
      <c r="N8" s="84"/>
      <c r="O8" s="84"/>
      <c r="P8" s="84"/>
      <c r="Q8" s="84"/>
      <c r="R8" s="84"/>
      <c r="S8" s="84"/>
      <c r="T8" s="84"/>
    </row>
    <row r="9" spans="1:20" x14ac:dyDescent="0.25">
      <c r="A9" s="72" t="s">
        <v>762</v>
      </c>
      <c r="B9" s="73">
        <f>'Оценивание Группы 2'!F17/'Оценивание Группы 2'!I17*100</f>
        <v>8.9686098654708513</v>
      </c>
      <c r="C9" s="84"/>
      <c r="D9" s="84"/>
      <c r="E9" s="84"/>
      <c r="F9" s="84"/>
      <c r="G9" s="84"/>
      <c r="H9" s="84"/>
      <c r="I9" s="84"/>
      <c r="J9" s="84"/>
      <c r="K9" s="84"/>
      <c r="L9" s="84"/>
      <c r="M9" s="84"/>
      <c r="N9" s="84"/>
      <c r="O9" s="84"/>
      <c r="P9" s="84"/>
      <c r="Q9" s="84"/>
      <c r="R9" s="84"/>
      <c r="S9" s="84"/>
      <c r="T9" s="84"/>
    </row>
    <row r="10" spans="1:20" x14ac:dyDescent="0.25">
      <c r="A10" s="98" t="s">
        <v>763</v>
      </c>
      <c r="B10" s="99">
        <f>IF('Оценивание Группы 2'!H17=0,"-",'Оценивание Группы 2'!G17/'Оценивание Группы 2'!H17*100)</f>
        <v>83.685446009389679</v>
      </c>
      <c r="C10" s="84"/>
      <c r="D10" s="84"/>
      <c r="E10" s="84"/>
      <c r="F10" s="84"/>
      <c r="G10" s="84"/>
      <c r="H10" s="84"/>
      <c r="I10" s="84"/>
      <c r="J10" s="84"/>
      <c r="K10" s="84"/>
      <c r="L10" s="84"/>
      <c r="M10" s="84"/>
      <c r="N10" s="84"/>
      <c r="O10" s="84"/>
      <c r="P10" s="84"/>
      <c r="Q10" s="84"/>
      <c r="R10" s="84"/>
      <c r="S10" s="84"/>
      <c r="T10" s="84"/>
    </row>
    <row r="11" spans="1:20" x14ac:dyDescent="0.25">
      <c r="A11" s="98" t="s">
        <v>764</v>
      </c>
      <c r="B11" s="99">
        <f>IF(('Оценивание Группы 2'!I17-'Оценивание Группы 2'!B17)=0,"-",('Оценивание Группы 2'!C17+'Оценивание Группы 2'!F17)/('Оценивание Группы 2'!I17-'Оценивание Группы 2'!B17)*100)</f>
        <v>78.609625668449198</v>
      </c>
      <c r="C11" s="84"/>
      <c r="D11" s="84"/>
      <c r="E11" s="84"/>
      <c r="F11" s="84"/>
      <c r="G11" s="84"/>
      <c r="H11" s="84"/>
      <c r="I11" s="84"/>
      <c r="J11" s="84"/>
      <c r="K11" s="84"/>
      <c r="L11" s="84"/>
      <c r="M11" s="84"/>
      <c r="N11" s="84"/>
      <c r="O11" s="84"/>
      <c r="P11" s="84"/>
      <c r="Q11" s="84"/>
      <c r="R11" s="84"/>
      <c r="S11" s="84"/>
      <c r="T11" s="84"/>
    </row>
    <row r="12" spans="1:20" ht="15.75" thickBot="1" x14ac:dyDescent="0.3">
      <c r="A12" s="102" t="s">
        <v>765</v>
      </c>
      <c r="B12" s="173" t="str">
        <f>IF(B10="-","не применимо",IF(B10=100,"Приемлемый",IF(AND(B10&lt;100,(B5+B6+B7)=100),"Условно приемлемый","Неприемлемый")))</f>
        <v>Неприемлемый</v>
      </c>
      <c r="C12" s="84"/>
      <c r="D12" s="84"/>
      <c r="E12" s="84"/>
      <c r="F12" s="84"/>
      <c r="G12" s="84"/>
      <c r="H12" s="84"/>
      <c r="I12" s="84"/>
      <c r="J12" s="84"/>
      <c r="K12" s="84"/>
      <c r="L12" s="84"/>
      <c r="M12" s="84"/>
      <c r="N12" s="84"/>
      <c r="O12" s="84"/>
      <c r="P12" s="84"/>
      <c r="Q12" s="84"/>
      <c r="R12" s="84"/>
      <c r="S12" s="84"/>
      <c r="T12" s="84"/>
    </row>
    <row r="13" spans="1:20" x14ac:dyDescent="0.25">
      <c r="A13" s="84"/>
      <c r="B13" s="84"/>
      <c r="C13" s="84"/>
      <c r="D13" s="84"/>
      <c r="E13" s="84"/>
      <c r="F13" s="84"/>
      <c r="G13" s="84"/>
      <c r="H13" s="84"/>
      <c r="I13" s="84"/>
      <c r="J13" s="84"/>
      <c r="K13" s="84"/>
      <c r="L13" s="84"/>
      <c r="M13" s="84"/>
      <c r="N13" s="84"/>
      <c r="O13" s="84"/>
      <c r="P13" s="84"/>
      <c r="Q13" s="84"/>
      <c r="R13" s="84"/>
      <c r="S13" s="84"/>
      <c r="T13" s="84"/>
    </row>
    <row r="14" spans="1:20" ht="21" thickBot="1" x14ac:dyDescent="0.3">
      <c r="A14" s="229" t="s">
        <v>767</v>
      </c>
      <c r="B14" s="104"/>
      <c r="C14" s="104"/>
      <c r="D14" s="84"/>
      <c r="E14" s="84"/>
      <c r="F14" s="84"/>
      <c r="G14" s="84"/>
      <c r="H14" s="84"/>
      <c r="I14" s="84"/>
      <c r="J14" s="84"/>
      <c r="K14" s="84"/>
      <c r="L14" s="84"/>
      <c r="M14" s="84"/>
      <c r="N14" s="84"/>
      <c r="O14" s="84"/>
      <c r="P14" s="84"/>
      <c r="Q14" s="84"/>
      <c r="R14" s="84"/>
      <c r="S14" s="84"/>
      <c r="T14" s="84"/>
    </row>
    <row r="15" spans="1:20" x14ac:dyDescent="0.25">
      <c r="A15" s="106" t="s">
        <v>768</v>
      </c>
      <c r="B15" s="107" t="s">
        <v>769</v>
      </c>
      <c r="C15" s="108" t="s">
        <v>763</v>
      </c>
      <c r="D15" s="84"/>
      <c r="E15" s="84"/>
      <c r="F15" s="84"/>
      <c r="G15" s="84"/>
      <c r="H15" s="84"/>
      <c r="I15" s="84"/>
      <c r="J15" s="84"/>
      <c r="K15" s="84"/>
      <c r="L15" s="84"/>
      <c r="M15" s="84"/>
      <c r="N15" s="84"/>
      <c r="O15" s="84"/>
      <c r="P15" s="84"/>
      <c r="Q15" s="84"/>
      <c r="R15" s="84"/>
      <c r="S15" s="84"/>
      <c r="T15" s="84"/>
    </row>
    <row r="16" spans="1:20" x14ac:dyDescent="0.25">
      <c r="A16" s="74" t="s">
        <v>771</v>
      </c>
      <c r="B16" s="109" t="s">
        <v>770</v>
      </c>
      <c r="C16" s="100">
        <f>IF('Оценивание Группы 2'!H5=0,"-",'Оценивание Группы 2'!G5/'Оценивание Группы 2'!H5*100)</f>
        <v>83.035714285714292</v>
      </c>
      <c r="D16" s="84"/>
      <c r="E16" s="84"/>
      <c r="F16" s="84"/>
      <c r="G16" s="84"/>
      <c r="H16" s="84"/>
      <c r="I16" s="84"/>
      <c r="J16" s="84"/>
      <c r="K16" s="84"/>
      <c r="L16" s="84"/>
      <c r="M16" s="84"/>
      <c r="N16" s="84"/>
      <c r="O16" s="84"/>
      <c r="P16" s="84"/>
      <c r="Q16" s="84"/>
      <c r="R16" s="84"/>
      <c r="S16" s="84"/>
      <c r="T16" s="84"/>
    </row>
    <row r="17" spans="1:20" x14ac:dyDescent="0.25">
      <c r="A17" s="233" t="s">
        <v>788</v>
      </c>
      <c r="B17" s="110" t="s">
        <v>772</v>
      </c>
      <c r="C17" s="100">
        <f>IF('Оценивание Группы 2'!H6=0,"-",'Оценивание Группы 2'!G6/'Оценивание Группы 2'!H6*100)</f>
        <v>78</v>
      </c>
      <c r="D17" s="84"/>
      <c r="E17" s="84"/>
      <c r="F17" s="84"/>
      <c r="G17" s="84"/>
      <c r="H17" s="84"/>
      <c r="I17" s="84"/>
      <c r="J17" s="84"/>
      <c r="K17" s="84"/>
      <c r="L17" s="84"/>
      <c r="M17" s="84"/>
      <c r="N17" s="84"/>
      <c r="O17" s="84"/>
      <c r="P17" s="84"/>
      <c r="Q17" s="84"/>
      <c r="R17" s="84"/>
      <c r="S17" s="84"/>
      <c r="T17" s="84"/>
    </row>
    <row r="18" spans="1:20" x14ac:dyDescent="0.25">
      <c r="A18" s="233" t="s">
        <v>1166</v>
      </c>
      <c r="B18" s="110" t="s">
        <v>773</v>
      </c>
      <c r="C18" s="100">
        <f>IF('Оценивание Группы 2'!H7=0,"-",'Оценивание Группы 2'!G7/'Оценивание Группы 2'!H7*100)</f>
        <v>97.65625</v>
      </c>
      <c r="D18" s="84"/>
      <c r="E18" s="84"/>
      <c r="F18" s="84"/>
      <c r="G18" s="84"/>
      <c r="H18" s="84"/>
      <c r="I18" s="84"/>
      <c r="J18" s="84"/>
      <c r="K18" s="84"/>
      <c r="L18" s="84"/>
      <c r="M18" s="84"/>
      <c r="N18" s="84"/>
      <c r="O18" s="84"/>
      <c r="P18" s="84"/>
      <c r="Q18" s="84"/>
      <c r="R18" s="84"/>
      <c r="S18" s="84"/>
      <c r="T18" s="84"/>
    </row>
    <row r="19" spans="1:20" x14ac:dyDescent="0.25">
      <c r="A19" s="75" t="s">
        <v>789</v>
      </c>
      <c r="B19" s="110" t="s">
        <v>774</v>
      </c>
      <c r="C19" s="100">
        <f>IF('Оценивание Группы 2'!H8=0,"-",'Оценивание Группы 2'!G8/'Оценивание Группы 2'!H8*100)</f>
        <v>72.794117647058826</v>
      </c>
      <c r="D19" s="84"/>
      <c r="E19" s="84"/>
      <c r="F19" s="84"/>
      <c r="G19" s="84"/>
      <c r="H19" s="84"/>
      <c r="I19" s="84"/>
      <c r="J19" s="84"/>
      <c r="K19" s="84"/>
      <c r="L19" s="84"/>
      <c r="M19" s="84"/>
      <c r="N19" s="84"/>
      <c r="O19" s="84"/>
      <c r="P19" s="84"/>
      <c r="Q19" s="84"/>
      <c r="R19" s="84"/>
      <c r="S19" s="84"/>
      <c r="T19" s="84"/>
    </row>
    <row r="20" spans="1:20" x14ac:dyDescent="0.25">
      <c r="A20" s="75" t="s">
        <v>778</v>
      </c>
      <c r="B20" s="110" t="s">
        <v>775</v>
      </c>
      <c r="C20" s="100">
        <f>IF('Оценивание Группы 2'!H9=0,"-",'Оценивание Группы 2'!G9/'Оценивание Группы 2'!H9*100)</f>
        <v>82.5</v>
      </c>
      <c r="D20" s="84"/>
      <c r="E20" s="84"/>
      <c r="F20" s="84"/>
      <c r="G20" s="84"/>
      <c r="H20" s="84"/>
      <c r="I20" s="84"/>
      <c r="J20" s="84"/>
      <c r="K20" s="84"/>
      <c r="L20" s="84"/>
      <c r="M20" s="84"/>
      <c r="N20" s="84"/>
      <c r="O20" s="84"/>
      <c r="P20" s="84"/>
      <c r="Q20" s="84"/>
      <c r="R20" s="84"/>
      <c r="S20" s="84"/>
      <c r="T20" s="84"/>
    </row>
    <row r="21" spans="1:20" x14ac:dyDescent="0.25">
      <c r="A21" s="75" t="s">
        <v>777</v>
      </c>
      <c r="B21" s="110" t="s">
        <v>776</v>
      </c>
      <c r="C21" s="100">
        <f>IF('Оценивание Группы 2'!H10=0,"-",'Оценивание Группы 2'!G10/'Оценивание Группы 2'!H10*100)</f>
        <v>65</v>
      </c>
      <c r="D21" s="84"/>
      <c r="E21" s="84"/>
      <c r="F21" s="84"/>
      <c r="G21" s="84"/>
      <c r="H21" s="84"/>
      <c r="I21" s="84"/>
      <c r="J21" s="84"/>
      <c r="K21" s="84"/>
      <c r="L21" s="84"/>
      <c r="M21" s="84"/>
      <c r="N21" s="84"/>
      <c r="O21" s="84"/>
      <c r="P21" s="84"/>
      <c r="Q21" s="84"/>
      <c r="R21" s="84"/>
      <c r="S21" s="84"/>
      <c r="T21" s="84"/>
    </row>
    <row r="22" spans="1:20" x14ac:dyDescent="0.25">
      <c r="A22" s="75" t="s">
        <v>457</v>
      </c>
      <c r="B22" s="110" t="s">
        <v>779</v>
      </c>
      <c r="C22" s="100">
        <f>IF('Оценивание Группы 2'!H11=0,"-",'Оценивание Группы 2'!G11/'Оценивание Группы 2'!H11*100)</f>
        <v>87.5</v>
      </c>
      <c r="D22" s="84"/>
      <c r="E22" s="84"/>
      <c r="F22" s="84"/>
      <c r="G22" s="84"/>
      <c r="H22" s="84"/>
      <c r="I22" s="84"/>
      <c r="J22" s="84"/>
      <c r="K22" s="84"/>
      <c r="L22" s="84"/>
      <c r="M22" s="84"/>
      <c r="N22" s="84"/>
      <c r="O22" s="84"/>
      <c r="P22" s="84"/>
      <c r="Q22" s="84"/>
      <c r="R22" s="84"/>
      <c r="S22" s="84"/>
      <c r="T22" s="84"/>
    </row>
    <row r="23" spans="1:20" x14ac:dyDescent="0.25">
      <c r="A23" s="75" t="s">
        <v>780</v>
      </c>
      <c r="B23" s="110" t="s">
        <v>781</v>
      </c>
      <c r="C23" s="100">
        <f>IF('Оценивание Группы 2'!H12=0,"-",'Оценивание Группы 2'!G12/'Оценивание Группы 2'!H12*100)</f>
        <v>54.166666666666664</v>
      </c>
      <c r="D23" s="84"/>
      <c r="E23" s="84"/>
      <c r="F23" s="84"/>
      <c r="G23" s="84"/>
      <c r="H23" s="84"/>
      <c r="I23" s="84"/>
      <c r="J23" s="84"/>
      <c r="K23" s="84"/>
      <c r="L23" s="84"/>
      <c r="M23" s="84"/>
      <c r="N23" s="84"/>
      <c r="O23" s="84"/>
      <c r="P23" s="84"/>
      <c r="Q23" s="84"/>
      <c r="R23" s="84"/>
      <c r="S23" s="84"/>
      <c r="T23" s="84"/>
    </row>
    <row r="24" spans="1:20" x14ac:dyDescent="0.25">
      <c r="A24" s="75" t="s">
        <v>1167</v>
      </c>
      <c r="B24" s="110" t="s">
        <v>1168</v>
      </c>
      <c r="C24" s="100">
        <f>IF('Оценивание Группы 2'!H13=0,"-",'Оценивание Группы 2'!G13/'Оценивание Группы 2'!H13*100)</f>
        <v>100</v>
      </c>
      <c r="D24" s="84"/>
      <c r="E24" s="84"/>
      <c r="F24" s="84"/>
      <c r="G24" s="84"/>
      <c r="H24" s="84"/>
      <c r="I24" s="84"/>
      <c r="J24" s="84"/>
      <c r="K24" s="84"/>
      <c r="L24" s="84"/>
      <c r="M24" s="84"/>
      <c r="N24" s="84"/>
      <c r="O24" s="84"/>
      <c r="P24" s="84"/>
      <c r="Q24" s="84"/>
      <c r="R24" s="84"/>
      <c r="S24" s="84"/>
      <c r="T24" s="84"/>
    </row>
    <row r="25" spans="1:20" x14ac:dyDescent="0.25">
      <c r="A25" s="75" t="s">
        <v>782</v>
      </c>
      <c r="B25" s="110" t="s">
        <v>783</v>
      </c>
      <c r="C25" s="100">
        <f>IF('Оценивание Группы 2'!H14=0,"-",'Оценивание Группы 2'!G14/'Оценивание Группы 2'!H14*100)</f>
        <v>84.615384615384613</v>
      </c>
      <c r="D25" s="84"/>
      <c r="E25" s="84"/>
      <c r="F25" s="84"/>
      <c r="G25" s="84"/>
      <c r="H25" s="84"/>
      <c r="I25" s="84"/>
      <c r="J25" s="84"/>
      <c r="K25" s="84"/>
      <c r="L25" s="84"/>
      <c r="M25" s="84"/>
      <c r="N25" s="84"/>
      <c r="O25" s="84"/>
      <c r="P25" s="84"/>
      <c r="Q25" s="84"/>
      <c r="R25" s="84"/>
      <c r="S25" s="84"/>
      <c r="T25" s="84"/>
    </row>
    <row r="26" spans="1:20" x14ac:dyDescent="0.25">
      <c r="A26" s="75" t="s">
        <v>784</v>
      </c>
      <c r="B26" s="110" t="s">
        <v>785</v>
      </c>
      <c r="C26" s="100">
        <f>IF('Оценивание Группы 2'!H15=0,"-",'Оценивание Группы 2'!G15/'Оценивание Группы 2'!H15*100)</f>
        <v>86.36363636363636</v>
      </c>
      <c r="D26" s="84"/>
      <c r="E26" s="84"/>
      <c r="F26" s="84"/>
      <c r="G26" s="84"/>
      <c r="H26" s="84"/>
      <c r="I26" s="84"/>
      <c r="J26" s="84"/>
      <c r="K26" s="84"/>
      <c r="L26" s="84"/>
      <c r="M26" s="84"/>
      <c r="N26" s="84"/>
      <c r="O26" s="84"/>
      <c r="P26" s="84"/>
      <c r="Q26" s="84"/>
      <c r="R26" s="84"/>
      <c r="S26" s="84"/>
      <c r="T26" s="84"/>
    </row>
    <row r="27" spans="1:20" ht="15.75" thickBot="1" x14ac:dyDescent="0.3">
      <c r="A27" s="76" t="s">
        <v>786</v>
      </c>
      <c r="B27" s="111" t="s">
        <v>787</v>
      </c>
      <c r="C27" s="101">
        <f>IF('Оценивание Группы 2'!H16=0,"-",'Оценивание Группы 2'!G16/'Оценивание Группы 2'!H16*100)</f>
        <v>100</v>
      </c>
      <c r="D27" s="84"/>
      <c r="E27" s="84"/>
      <c r="F27" s="84"/>
      <c r="G27" s="84"/>
      <c r="H27" s="84"/>
      <c r="I27" s="84"/>
      <c r="J27" s="84"/>
      <c r="K27" s="84"/>
      <c r="L27" s="84"/>
      <c r="M27" s="84"/>
      <c r="N27" s="84"/>
      <c r="O27" s="84"/>
      <c r="P27" s="84"/>
      <c r="Q27" s="84"/>
      <c r="R27" s="84"/>
      <c r="S27" s="84"/>
      <c r="T27" s="84"/>
    </row>
    <row r="28" spans="1:20" x14ac:dyDescent="0.25">
      <c r="A28" s="84"/>
      <c r="B28" s="84"/>
      <c r="C28" s="84"/>
      <c r="D28" s="84"/>
      <c r="E28" s="84"/>
      <c r="F28" s="84"/>
      <c r="G28" s="84"/>
      <c r="H28" s="84"/>
      <c r="I28" s="84"/>
      <c r="J28" s="84"/>
      <c r="K28" s="84"/>
      <c r="L28" s="84"/>
      <c r="M28" s="84"/>
      <c r="N28" s="84"/>
      <c r="O28" s="84"/>
      <c r="P28" s="84"/>
      <c r="Q28" s="84"/>
      <c r="R28" s="84"/>
      <c r="S28" s="84"/>
      <c r="T28" s="84"/>
    </row>
    <row r="29" spans="1:20" x14ac:dyDescent="0.25">
      <c r="A29" s="84"/>
      <c r="B29" s="84"/>
      <c r="C29" s="84"/>
      <c r="D29" s="84"/>
      <c r="E29" s="84"/>
      <c r="F29" s="84"/>
      <c r="G29" s="84"/>
      <c r="H29" s="84"/>
      <c r="I29" s="84"/>
      <c r="J29" s="84"/>
      <c r="K29" s="84"/>
      <c r="L29" s="84"/>
      <c r="M29" s="84"/>
      <c r="N29" s="84"/>
      <c r="O29" s="84"/>
      <c r="P29" s="84"/>
      <c r="Q29" s="84"/>
      <c r="R29" s="84"/>
      <c r="S29" s="84"/>
      <c r="T29" s="84"/>
    </row>
    <row r="30" spans="1:20" x14ac:dyDescent="0.25">
      <c r="A30" s="84"/>
      <c r="B30" s="84"/>
      <c r="C30" s="84"/>
      <c r="D30" s="84"/>
      <c r="E30" s="84"/>
      <c r="F30" s="84"/>
      <c r="G30" s="84"/>
      <c r="H30" s="84"/>
      <c r="I30" s="84"/>
      <c r="J30" s="84"/>
      <c r="K30" s="84"/>
      <c r="L30" s="84"/>
      <c r="M30" s="84"/>
      <c r="N30" s="84"/>
      <c r="O30" s="84"/>
      <c r="P30" s="84"/>
      <c r="Q30" s="84"/>
      <c r="R30" s="84"/>
      <c r="S30" s="84"/>
      <c r="T30" s="84"/>
    </row>
    <row r="31" spans="1:20" x14ac:dyDescent="0.25">
      <c r="A31" s="84"/>
      <c r="B31" s="84"/>
      <c r="C31" s="84"/>
      <c r="D31" s="84"/>
      <c r="E31" s="84"/>
      <c r="F31" s="84"/>
      <c r="G31" s="84"/>
      <c r="H31" s="84"/>
      <c r="I31" s="84"/>
      <c r="J31" s="84"/>
      <c r="K31" s="84"/>
      <c r="L31" s="84"/>
      <c r="M31" s="84"/>
      <c r="N31" s="84"/>
      <c r="O31" s="84"/>
      <c r="P31" s="84"/>
      <c r="Q31" s="84"/>
      <c r="R31" s="84"/>
      <c r="S31" s="84"/>
      <c r="T31" s="84"/>
    </row>
    <row r="32" spans="1:20" x14ac:dyDescent="0.25">
      <c r="A32" s="84"/>
      <c r="B32" s="84"/>
      <c r="C32" s="84"/>
      <c r="D32" s="84"/>
      <c r="E32" s="84"/>
      <c r="F32" s="84"/>
      <c r="G32" s="84"/>
      <c r="H32" s="84"/>
      <c r="I32" s="84"/>
      <c r="J32" s="84"/>
      <c r="K32" s="84"/>
      <c r="L32" s="84"/>
      <c r="M32" s="84"/>
      <c r="N32" s="84"/>
      <c r="O32" s="84"/>
      <c r="P32" s="84"/>
      <c r="Q32" s="84"/>
      <c r="R32" s="84"/>
      <c r="S32" s="84"/>
      <c r="T32" s="84"/>
    </row>
    <row r="33" spans="1:20" x14ac:dyDescent="0.25">
      <c r="A33" s="84"/>
      <c r="B33" s="84"/>
      <c r="C33" s="84"/>
      <c r="D33" s="84"/>
      <c r="E33" s="84"/>
      <c r="F33" s="84"/>
      <c r="G33" s="84"/>
      <c r="H33" s="84"/>
      <c r="I33" s="84"/>
      <c r="J33" s="84"/>
      <c r="K33" s="84"/>
      <c r="L33" s="84"/>
      <c r="M33" s="84"/>
      <c r="N33" s="84"/>
      <c r="O33" s="84"/>
      <c r="P33" s="84"/>
      <c r="Q33" s="84"/>
      <c r="R33" s="84"/>
      <c r="S33" s="84"/>
      <c r="T33" s="84"/>
    </row>
    <row r="34" spans="1:20" x14ac:dyDescent="0.25">
      <c r="A34" s="84"/>
      <c r="B34" s="84"/>
      <c r="C34" s="84"/>
      <c r="D34" s="84"/>
      <c r="E34" s="84"/>
      <c r="F34" s="84"/>
      <c r="G34" s="84"/>
      <c r="H34" s="84"/>
      <c r="I34" s="84"/>
      <c r="J34" s="84"/>
      <c r="K34" s="84"/>
      <c r="L34" s="84"/>
      <c r="M34" s="84"/>
      <c r="N34" s="84"/>
      <c r="O34" s="84"/>
      <c r="P34" s="84"/>
      <c r="Q34" s="84"/>
      <c r="R34" s="84"/>
      <c r="S34" s="84"/>
      <c r="T34" s="84"/>
    </row>
    <row r="35" spans="1:20" x14ac:dyDescent="0.25">
      <c r="A35" s="84"/>
      <c r="B35" s="84"/>
      <c r="C35" s="84"/>
      <c r="D35" s="84"/>
      <c r="E35" s="84"/>
      <c r="F35" s="84"/>
      <c r="G35" s="84"/>
      <c r="H35" s="84"/>
      <c r="I35" s="84"/>
      <c r="J35" s="84"/>
      <c r="K35" s="84"/>
      <c r="L35" s="84"/>
      <c r="M35" s="84"/>
      <c r="N35" s="84"/>
      <c r="O35" s="84"/>
      <c r="P35" s="84"/>
      <c r="Q35" s="84"/>
      <c r="R35" s="84"/>
      <c r="S35" s="84"/>
      <c r="T35" s="84"/>
    </row>
    <row r="36" spans="1:20" x14ac:dyDescent="0.25">
      <c r="A36" s="84"/>
      <c r="B36" s="84"/>
      <c r="C36" s="84"/>
      <c r="D36" s="84"/>
      <c r="E36" s="84"/>
      <c r="F36" s="84"/>
      <c r="G36" s="84"/>
      <c r="H36" s="84"/>
      <c r="I36" s="84"/>
      <c r="J36" s="84"/>
      <c r="K36" s="84"/>
      <c r="L36" s="84"/>
      <c r="M36" s="84"/>
      <c r="N36" s="84"/>
      <c r="O36" s="84"/>
      <c r="P36" s="84"/>
      <c r="Q36" s="84"/>
      <c r="R36" s="84"/>
      <c r="S36" s="84"/>
      <c r="T36" s="84"/>
    </row>
    <row r="37" spans="1:20" x14ac:dyDescent="0.25">
      <c r="A37" s="84"/>
      <c r="B37" s="84"/>
      <c r="C37" s="84"/>
      <c r="D37" s="84"/>
      <c r="E37" s="84"/>
      <c r="F37" s="84"/>
      <c r="G37" s="84"/>
      <c r="H37" s="84"/>
      <c r="I37" s="84"/>
      <c r="J37" s="84"/>
      <c r="K37" s="84"/>
      <c r="L37" s="84"/>
      <c r="M37" s="84"/>
      <c r="N37" s="84"/>
      <c r="O37" s="84"/>
      <c r="P37" s="84"/>
      <c r="Q37" s="84"/>
      <c r="R37" s="84"/>
      <c r="S37" s="84"/>
      <c r="T37" s="84"/>
    </row>
    <row r="38" spans="1:20" x14ac:dyDescent="0.25">
      <c r="A38" s="84"/>
      <c r="B38" s="84"/>
      <c r="C38" s="84"/>
      <c r="D38" s="84"/>
      <c r="E38" s="84"/>
      <c r="F38" s="84"/>
      <c r="G38" s="84"/>
      <c r="H38" s="84"/>
      <c r="I38" s="84"/>
      <c r="J38" s="84"/>
      <c r="K38" s="84"/>
      <c r="L38" s="84"/>
      <c r="M38" s="84"/>
      <c r="N38" s="84"/>
      <c r="O38" s="84"/>
      <c r="P38" s="84"/>
      <c r="Q38" s="84"/>
      <c r="R38" s="84"/>
      <c r="S38" s="84"/>
      <c r="T38" s="84"/>
    </row>
    <row r="39" spans="1:20" x14ac:dyDescent="0.25">
      <c r="A39" s="84"/>
      <c r="B39" s="84"/>
      <c r="C39" s="84"/>
      <c r="D39" s="84"/>
      <c r="E39" s="84"/>
      <c r="F39" s="84"/>
      <c r="G39" s="84"/>
      <c r="H39" s="84"/>
      <c r="I39" s="84"/>
      <c r="J39" s="84"/>
      <c r="K39" s="84"/>
      <c r="L39" s="84"/>
      <c r="M39" s="84"/>
      <c r="N39" s="84"/>
      <c r="O39" s="84"/>
      <c r="P39" s="84"/>
      <c r="Q39" s="84"/>
      <c r="R39" s="84"/>
      <c r="S39" s="84"/>
      <c r="T39" s="84"/>
    </row>
    <row r="40" spans="1:20" x14ac:dyDescent="0.25">
      <c r="A40" s="84"/>
      <c r="B40" s="84"/>
      <c r="C40" s="84"/>
      <c r="D40" s="84"/>
      <c r="E40" s="84"/>
      <c r="F40" s="84"/>
      <c r="G40" s="84"/>
      <c r="H40" s="84"/>
      <c r="I40" s="84"/>
      <c r="J40" s="84"/>
      <c r="K40" s="84"/>
      <c r="L40" s="84"/>
      <c r="M40" s="84"/>
      <c r="N40" s="84"/>
      <c r="O40" s="84"/>
      <c r="P40" s="84"/>
      <c r="Q40" s="84"/>
      <c r="R40" s="84"/>
      <c r="S40" s="84"/>
      <c r="T40" s="84"/>
    </row>
    <row r="41" spans="1:20" x14ac:dyDescent="0.25">
      <c r="E41" s="34"/>
      <c r="F41" s="34"/>
      <c r="G41" s="34"/>
      <c r="H41" s="34"/>
      <c r="I41" s="34"/>
      <c r="J41" s="34"/>
      <c r="K41" s="34"/>
      <c r="L41" s="34"/>
      <c r="M41" s="34"/>
      <c r="N41" s="34"/>
      <c r="O41" s="34"/>
      <c r="P41" s="34"/>
      <c r="Q41" s="34"/>
      <c r="R41" s="34"/>
      <c r="S41" s="34"/>
      <c r="T41" s="34"/>
    </row>
  </sheetData>
  <sheetProtection password="C9A1" sheet="1" objects="1" scenarios="1"/>
  <mergeCells count="2">
    <mergeCell ref="A1:T1"/>
    <mergeCell ref="A2:T2"/>
  </mergeCells>
  <conditionalFormatting sqref="A12:B12">
    <cfRule type="expression" dxfId="5" priority="1218">
      <formula>#REF!="Acceptable"</formula>
    </cfRule>
    <cfRule type="expression" dxfId="4" priority="1219">
      <formula>#REF!="Unacceptable"</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topLeftCell="A2" zoomScale="85" zoomScaleNormal="85" workbookViewId="0">
      <selection activeCell="A2" sqref="A2:T2"/>
    </sheetView>
  </sheetViews>
  <sheetFormatPr defaultRowHeight="15" x14ac:dyDescent="0.25"/>
  <cols>
    <col min="1" max="1" width="52.85546875" bestFit="1" customWidth="1"/>
    <col min="2" max="2" width="15.7109375" bestFit="1" customWidth="1"/>
    <col min="3" max="3" width="10.5703125" customWidth="1"/>
  </cols>
  <sheetData>
    <row r="1" spans="1:20" ht="48.75" customHeight="1" x14ac:dyDescent="0.25">
      <c r="A1" s="282" t="s">
        <v>795</v>
      </c>
      <c r="B1" s="283"/>
      <c r="C1" s="283"/>
      <c r="D1" s="283"/>
      <c r="E1" s="283"/>
      <c r="F1" s="283"/>
      <c r="G1" s="283"/>
      <c r="H1" s="283"/>
      <c r="I1" s="283"/>
      <c r="J1" s="283"/>
      <c r="K1" s="283"/>
      <c r="L1" s="283"/>
      <c r="M1" s="283"/>
      <c r="N1" s="283"/>
      <c r="O1" s="283"/>
      <c r="P1" s="283"/>
      <c r="Q1" s="283"/>
      <c r="R1" s="283"/>
      <c r="S1" s="283"/>
      <c r="T1" s="283"/>
    </row>
    <row r="2" spans="1:20" ht="48.75" customHeight="1" x14ac:dyDescent="0.25">
      <c r="A2" s="252" t="s">
        <v>755</v>
      </c>
      <c r="B2" s="253"/>
      <c r="C2" s="253"/>
      <c r="D2" s="253"/>
      <c r="E2" s="253"/>
      <c r="F2" s="253"/>
      <c r="G2" s="253"/>
      <c r="H2" s="253"/>
      <c r="I2" s="253"/>
      <c r="J2" s="253"/>
      <c r="K2" s="253"/>
      <c r="L2" s="253"/>
      <c r="M2" s="253"/>
      <c r="N2" s="253"/>
      <c r="O2" s="253"/>
      <c r="P2" s="253"/>
      <c r="Q2" s="253"/>
      <c r="R2" s="253"/>
      <c r="S2" s="253"/>
      <c r="T2" s="253"/>
    </row>
    <row r="3" spans="1:20" ht="21" thickBot="1" x14ac:dyDescent="0.3">
      <c r="A3" s="229" t="s">
        <v>756</v>
      </c>
      <c r="B3" s="210"/>
      <c r="C3" s="211"/>
      <c r="D3" s="212"/>
      <c r="E3" s="84"/>
      <c r="F3" s="84"/>
      <c r="G3" s="84"/>
      <c r="H3" s="84"/>
      <c r="I3" s="84"/>
      <c r="J3" s="84"/>
      <c r="K3" s="84"/>
      <c r="L3" s="84"/>
      <c r="M3" s="84"/>
      <c r="N3" s="84"/>
      <c r="O3" s="84"/>
      <c r="P3" s="84"/>
      <c r="Q3" s="84"/>
      <c r="R3" s="84"/>
      <c r="S3" s="84"/>
      <c r="T3" s="84"/>
    </row>
    <row r="4" spans="1:20" x14ac:dyDescent="0.25">
      <c r="A4" s="77" t="s">
        <v>757</v>
      </c>
      <c r="B4" s="78" t="s">
        <v>758</v>
      </c>
      <c r="C4" s="84"/>
      <c r="D4" s="84"/>
      <c r="E4" s="84"/>
      <c r="F4" s="84"/>
      <c r="G4" s="84"/>
      <c r="H4" s="84"/>
      <c r="I4" s="84"/>
      <c r="J4" s="84"/>
      <c r="K4" s="84"/>
      <c r="L4" s="84"/>
      <c r="M4" s="84"/>
      <c r="N4" s="84"/>
      <c r="O4" s="84"/>
      <c r="P4" s="84"/>
      <c r="Q4" s="84"/>
      <c r="R4" s="84"/>
      <c r="S4" s="84"/>
      <c r="T4" s="84"/>
    </row>
    <row r="5" spans="1:20" x14ac:dyDescent="0.25">
      <c r="A5" s="72" t="s">
        <v>766</v>
      </c>
      <c r="B5" s="73">
        <f>('Оценивание Группы 1'!B13+'Оценивание Группы 2'!B17)/('Оценивание Группы 1'!I13+'Оценивание Группы 2'!I17)*100</f>
        <v>14.17624521072797</v>
      </c>
      <c r="C5" s="84"/>
      <c r="D5" s="84"/>
      <c r="E5" s="84"/>
      <c r="F5" s="84"/>
      <c r="G5" s="84"/>
      <c r="H5" s="84"/>
      <c r="I5" s="84"/>
      <c r="J5" s="84"/>
      <c r="K5" s="84"/>
      <c r="L5" s="84"/>
      <c r="M5" s="84"/>
      <c r="N5" s="84"/>
      <c r="O5" s="84"/>
      <c r="P5" s="84"/>
      <c r="Q5" s="84"/>
      <c r="R5" s="84"/>
      <c r="S5" s="84"/>
      <c r="T5" s="84"/>
    </row>
    <row r="6" spans="1:20" x14ac:dyDescent="0.25">
      <c r="A6" s="72" t="s">
        <v>759</v>
      </c>
      <c r="B6" s="73">
        <f>('Оценивание Группы 1'!C13+'Оценивание Группы 2'!C17)/('Оценивание Группы 1'!I13+'Оценивание Группы 2'!I17)*100</f>
        <v>53.256704980842919</v>
      </c>
      <c r="C6" s="84"/>
      <c r="D6" s="84"/>
      <c r="E6" s="84"/>
      <c r="F6" s="84"/>
      <c r="G6" s="84"/>
      <c r="H6" s="84"/>
      <c r="I6" s="84"/>
      <c r="J6" s="84"/>
      <c r="K6" s="84"/>
      <c r="L6" s="84"/>
      <c r="M6" s="84"/>
      <c r="N6" s="84"/>
      <c r="O6" s="84"/>
      <c r="P6" s="84"/>
      <c r="Q6" s="84"/>
      <c r="R6" s="84"/>
      <c r="S6" s="84"/>
      <c r="T6" s="84"/>
    </row>
    <row r="7" spans="1:20" x14ac:dyDescent="0.25">
      <c r="A7" s="72" t="s">
        <v>760</v>
      </c>
      <c r="B7" s="73">
        <f>('Оценивание Группы 1'!D13+'Оценивание Группы 2'!D17)/('Оценивание Группы 1'!I13+'Оценивание Группы 2'!I17)*100</f>
        <v>11.877394636015326</v>
      </c>
      <c r="C7" s="84"/>
      <c r="D7" s="84"/>
      <c r="E7" s="84"/>
      <c r="F7" s="84"/>
      <c r="G7" s="84"/>
      <c r="H7" s="84"/>
      <c r="I7" s="84"/>
      <c r="J7" s="84"/>
      <c r="K7" s="84"/>
      <c r="L7" s="84"/>
      <c r="M7" s="84"/>
      <c r="N7" s="84"/>
      <c r="O7" s="84"/>
      <c r="P7" s="84"/>
      <c r="Q7" s="84"/>
      <c r="R7" s="84"/>
      <c r="S7" s="84"/>
      <c r="T7" s="84"/>
    </row>
    <row r="8" spans="1:20" x14ac:dyDescent="0.25">
      <c r="A8" s="72" t="s">
        <v>761</v>
      </c>
      <c r="B8" s="73">
        <f>('Оценивание Группы 1'!E13+'Оценивание Группы 2'!E17)/('Оценивание Группы 1'!I13+'Оценивание Группы 2'!I17)*100</f>
        <v>9.1954022988505741</v>
      </c>
      <c r="C8" s="105"/>
      <c r="D8" s="105"/>
      <c r="E8" s="84"/>
      <c r="F8" s="84"/>
      <c r="G8" s="84"/>
      <c r="H8" s="84"/>
      <c r="I8" s="84"/>
      <c r="J8" s="84"/>
      <c r="K8" s="84"/>
      <c r="L8" s="84"/>
      <c r="M8" s="84"/>
      <c r="N8" s="84"/>
      <c r="O8" s="84"/>
      <c r="P8" s="84"/>
      <c r="Q8" s="84"/>
      <c r="R8" s="84"/>
      <c r="S8" s="84"/>
      <c r="T8" s="84"/>
    </row>
    <row r="9" spans="1:20" x14ac:dyDescent="0.25">
      <c r="A9" s="72" t="s">
        <v>762</v>
      </c>
      <c r="B9" s="73">
        <f>('Оценивание Группы 1'!F13+'Оценивание Группы 2'!F17)/('Оценивание Группы 1'!I13+'Оценивание Группы 2'!I17)*100</f>
        <v>11.494252873563218</v>
      </c>
      <c r="C9" s="84"/>
      <c r="D9" s="105"/>
      <c r="E9" s="84"/>
      <c r="F9" s="84"/>
      <c r="G9" s="84"/>
      <c r="H9" s="84"/>
      <c r="I9" s="84"/>
      <c r="J9" s="84"/>
      <c r="K9" s="84"/>
      <c r="L9" s="84"/>
      <c r="M9" s="84"/>
      <c r="N9" s="84"/>
      <c r="O9" s="84"/>
      <c r="P9" s="84"/>
      <c r="Q9" s="84"/>
      <c r="R9" s="84"/>
      <c r="S9" s="84"/>
      <c r="T9" s="84"/>
    </row>
    <row r="10" spans="1:20" x14ac:dyDescent="0.25">
      <c r="A10" s="98" t="s">
        <v>763</v>
      </c>
      <c r="B10" s="99">
        <f>IF(AND('Результаты Группы 1'!B10="-",'Результаты Группы 2'!B10="-"),"-",IF('Результаты Группы 1'!B10="-",'Результаты Группы 2'!B10,IF('Результаты Группы 2'!B10="-",'Результаты Группы 1'!B10,('Результаты Группы 1'!B10+'Результаты Группы 2'!B10)/2)))</f>
        <v>73.460370063518369</v>
      </c>
      <c r="C10" s="84"/>
      <c r="D10" s="85"/>
      <c r="E10" s="84"/>
      <c r="F10" s="84"/>
      <c r="G10" s="84"/>
      <c r="H10" s="84"/>
      <c r="I10" s="84"/>
      <c r="J10" s="84"/>
      <c r="K10" s="84"/>
      <c r="L10" s="84"/>
      <c r="M10" s="84"/>
      <c r="N10" s="84"/>
      <c r="O10" s="84"/>
      <c r="P10" s="84"/>
      <c r="Q10" s="84"/>
      <c r="R10" s="84"/>
      <c r="S10" s="84"/>
      <c r="T10" s="84"/>
    </row>
    <row r="11" spans="1:20" x14ac:dyDescent="0.25">
      <c r="A11" s="98" t="s">
        <v>764</v>
      </c>
      <c r="B11" s="99">
        <f>IF(AND('Результаты Группы 1'!B11="-",'Результаты Группы 2'!B11="-"),"-",IF('Результаты Группы 1'!B11="-",'Результаты Группы 2'!B11,IF('Результаты Группы 2'!B11="-",'Результаты Группы 1'!B11,('Результаты Группы 1'!B11+'Результаты Группы 2'!B11)/2)))</f>
        <v>69.034542563954332</v>
      </c>
      <c r="C11" s="84"/>
      <c r="D11" s="85"/>
      <c r="E11" s="84"/>
      <c r="F11" s="84"/>
      <c r="G11" s="84"/>
      <c r="H11" s="84"/>
      <c r="I11" s="84"/>
      <c r="J11" s="84"/>
      <c r="K11" s="84"/>
      <c r="L11" s="84"/>
      <c r="M11" s="84"/>
      <c r="N11" s="84"/>
      <c r="O11" s="84"/>
      <c r="P11" s="84"/>
      <c r="Q11" s="84"/>
      <c r="R11" s="84"/>
      <c r="S11" s="84"/>
      <c r="T11" s="84"/>
    </row>
    <row r="12" spans="1:20" ht="15.75" thickBot="1" x14ac:dyDescent="0.3">
      <c r="A12" s="102" t="s">
        <v>765</v>
      </c>
      <c r="B12" s="103" t="str">
        <f>IF(B10=100,"Приемлемый",IF(AND(B10&lt;100,(B6+B7)=100),"Условно приемлемый","Неприемлемый"))</f>
        <v>Неприемлемый</v>
      </c>
      <c r="C12" s="84"/>
      <c r="D12" s="85"/>
      <c r="E12" s="84"/>
      <c r="F12" s="84"/>
      <c r="G12" s="84"/>
      <c r="H12" s="84"/>
      <c r="I12" s="84"/>
      <c r="J12" s="84"/>
      <c r="K12" s="84"/>
      <c r="L12" s="84"/>
      <c r="M12" s="84"/>
      <c r="N12" s="84"/>
      <c r="O12" s="84"/>
      <c r="P12" s="84"/>
      <c r="Q12" s="84"/>
      <c r="R12" s="84"/>
      <c r="S12" s="84"/>
      <c r="T12" s="84"/>
    </row>
    <row r="13" spans="1:20" x14ac:dyDescent="0.25">
      <c r="A13" s="84"/>
      <c r="B13" s="84"/>
      <c r="C13" s="84"/>
      <c r="D13" s="85"/>
      <c r="E13" s="84"/>
      <c r="F13" s="84"/>
      <c r="G13" s="84"/>
      <c r="H13" s="84"/>
      <c r="I13" s="84"/>
      <c r="J13" s="84"/>
      <c r="K13" s="84"/>
      <c r="L13" s="84"/>
      <c r="M13" s="84"/>
      <c r="N13" s="84"/>
      <c r="O13" s="84"/>
      <c r="P13" s="84"/>
      <c r="Q13" s="84"/>
      <c r="R13" s="84"/>
      <c r="S13" s="84"/>
      <c r="T13" s="84"/>
    </row>
    <row r="14" spans="1:20" ht="21" thickBot="1" x14ac:dyDescent="0.3">
      <c r="A14" s="229" t="s">
        <v>767</v>
      </c>
      <c r="B14" s="104"/>
      <c r="C14" s="104"/>
      <c r="D14" s="85"/>
      <c r="E14" s="84"/>
      <c r="F14" s="84"/>
      <c r="G14" s="84"/>
      <c r="H14" s="84"/>
      <c r="I14" s="84"/>
      <c r="J14" s="84"/>
      <c r="K14" s="84"/>
      <c r="L14" s="84"/>
      <c r="M14" s="84"/>
      <c r="N14" s="84"/>
      <c r="O14" s="84"/>
      <c r="P14" s="84"/>
      <c r="Q14" s="84"/>
      <c r="R14" s="84"/>
      <c r="S14" s="84"/>
      <c r="T14" s="84"/>
    </row>
    <row r="15" spans="1:20" x14ac:dyDescent="0.25">
      <c r="A15" s="106" t="s">
        <v>768</v>
      </c>
      <c r="B15" s="107" t="s">
        <v>769</v>
      </c>
      <c r="C15" s="108" t="s">
        <v>763</v>
      </c>
      <c r="D15" s="85"/>
      <c r="E15" s="84"/>
      <c r="F15" s="84"/>
      <c r="G15" s="84"/>
      <c r="H15" s="84"/>
      <c r="I15" s="84"/>
      <c r="J15" s="84"/>
      <c r="K15" s="84"/>
      <c r="L15" s="84"/>
      <c r="M15" s="84"/>
      <c r="N15" s="84"/>
      <c r="O15" s="84"/>
      <c r="P15" s="84"/>
      <c r="Q15" s="84"/>
      <c r="R15" s="84"/>
      <c r="S15" s="84"/>
      <c r="T15" s="84"/>
    </row>
    <row r="16" spans="1:20" x14ac:dyDescent="0.25">
      <c r="A16" s="74" t="s">
        <v>771</v>
      </c>
      <c r="B16" s="109" t="s">
        <v>770</v>
      </c>
      <c r="C16" s="99">
        <f>'Результаты Группы 2'!C16</f>
        <v>83.035714285714292</v>
      </c>
      <c r="D16" s="85"/>
      <c r="E16" s="84"/>
      <c r="F16" s="84"/>
      <c r="G16" s="84"/>
      <c r="H16" s="84"/>
      <c r="I16" s="84"/>
      <c r="J16" s="84"/>
      <c r="K16" s="84"/>
      <c r="L16" s="84"/>
      <c r="M16" s="84"/>
      <c r="N16" s="84"/>
      <c r="O16" s="84"/>
      <c r="P16" s="84"/>
      <c r="Q16" s="84"/>
      <c r="R16" s="84"/>
      <c r="S16" s="84"/>
      <c r="T16" s="84"/>
    </row>
    <row r="17" spans="1:20" x14ac:dyDescent="0.25">
      <c r="A17" s="233" t="s">
        <v>788</v>
      </c>
      <c r="B17" s="110" t="s">
        <v>772</v>
      </c>
      <c r="C17" s="99">
        <f>IF(AND('Результаты Группы 1'!C16="-",'Результаты Группы 2'!C17="-"),"-",IF('Результаты Группы 1'!C16="-",'Результаты Группы 2'!C17,IF('Результаты Группы 2'!C17="-",'Результаты Группы 1'!C16,('Результаты Группы 1'!C16+'Результаты Группы 2'!C17)/2)))</f>
        <v>64</v>
      </c>
      <c r="D17" s="85"/>
      <c r="E17" s="84"/>
      <c r="F17" s="84"/>
      <c r="G17" s="84"/>
      <c r="H17" s="84"/>
      <c r="I17" s="84"/>
      <c r="J17" s="84"/>
      <c r="K17" s="84"/>
      <c r="L17" s="84"/>
      <c r="M17" s="84"/>
      <c r="N17" s="84"/>
      <c r="O17" s="84"/>
      <c r="P17" s="84"/>
      <c r="Q17" s="84"/>
      <c r="R17" s="84"/>
      <c r="S17" s="84"/>
      <c r="T17" s="84"/>
    </row>
    <row r="18" spans="1:20" x14ac:dyDescent="0.25">
      <c r="A18" s="233" t="s">
        <v>1166</v>
      </c>
      <c r="B18" s="110" t="s">
        <v>773</v>
      </c>
      <c r="C18" s="99">
        <f>IF(AND('Результаты Группы 1'!C17="-",'Результаты Группы 2'!C18="-"),"-",IF('Результаты Группы 1'!C17="-",'Результаты Группы 2'!C18,IF('Результаты Группы 2'!C18="-",'Результаты Группы 1'!C17,('Результаты Группы 1'!C17+'Результаты Группы 2'!C18)/2)))</f>
        <v>98.828125</v>
      </c>
      <c r="D18" s="85"/>
      <c r="E18" s="84"/>
      <c r="F18" s="84"/>
      <c r="G18" s="84"/>
      <c r="H18" s="84"/>
      <c r="I18" s="84"/>
      <c r="J18" s="84"/>
      <c r="K18" s="84"/>
      <c r="L18" s="84"/>
      <c r="M18" s="84"/>
      <c r="N18" s="84"/>
      <c r="O18" s="84"/>
      <c r="P18" s="84"/>
      <c r="Q18" s="84"/>
      <c r="R18" s="84"/>
      <c r="S18" s="84"/>
      <c r="T18" s="84"/>
    </row>
    <row r="19" spans="1:20" x14ac:dyDescent="0.25">
      <c r="A19" s="75" t="s">
        <v>789</v>
      </c>
      <c r="B19" s="110" t="s">
        <v>774</v>
      </c>
      <c r="C19" s="99">
        <f>IF(AND('Результаты Группы 1'!C18="-",'Результаты Группы 2'!C19="-"),"-",IF('Результаты Группы 1'!C18="-",'Результаты Группы 2'!C19,IF('Результаты Группы 2'!C19="-",'Результаты Группы 1'!C18,('Результаты Группы 1'!C18+'Результаты Группы 2'!C19)/2)))</f>
        <v>71.39705882352942</v>
      </c>
      <c r="D19" s="85"/>
      <c r="E19" s="84"/>
      <c r="F19" s="84"/>
      <c r="G19" s="84"/>
      <c r="H19" s="84"/>
      <c r="I19" s="84"/>
      <c r="J19" s="84"/>
      <c r="K19" s="84"/>
      <c r="L19" s="84"/>
      <c r="M19" s="84"/>
      <c r="N19" s="84"/>
      <c r="O19" s="84"/>
      <c r="P19" s="84"/>
      <c r="Q19" s="84"/>
      <c r="R19" s="84"/>
      <c r="S19" s="84"/>
      <c r="T19" s="84"/>
    </row>
    <row r="20" spans="1:20" x14ac:dyDescent="0.25">
      <c r="A20" s="75" t="s">
        <v>778</v>
      </c>
      <c r="B20" s="110" t="s">
        <v>775</v>
      </c>
      <c r="C20" s="99">
        <f>('Результаты Группы 2'!C20)</f>
        <v>82.5</v>
      </c>
      <c r="D20" s="84"/>
      <c r="E20" s="84"/>
      <c r="F20" s="84"/>
      <c r="G20" s="84"/>
      <c r="H20" s="84"/>
      <c r="I20" s="84"/>
      <c r="J20" s="84"/>
      <c r="K20" s="84"/>
      <c r="L20" s="84"/>
      <c r="M20" s="84"/>
      <c r="N20" s="84"/>
      <c r="O20" s="84"/>
      <c r="P20" s="84"/>
      <c r="Q20" s="84"/>
      <c r="R20" s="84"/>
      <c r="S20" s="84"/>
      <c r="T20" s="84"/>
    </row>
    <row r="21" spans="1:20" x14ac:dyDescent="0.25">
      <c r="A21" s="75" t="s">
        <v>777</v>
      </c>
      <c r="B21" s="110" t="s">
        <v>776</v>
      </c>
      <c r="C21" s="99">
        <f>IF(AND('Результаты Группы 1'!C19="-",'Результаты Группы 2'!C21="-"),"-",IF('Результаты Группы 1'!C19="-",'Результаты Группы 2'!C21,IF('Результаты Группы 2'!C21="-",'Результаты Группы 1'!C19,('Результаты Группы 1'!C19+'Результаты Группы 2'!C21)/2)))</f>
        <v>58.392857142857146</v>
      </c>
      <c r="D21" s="187"/>
      <c r="E21" s="84"/>
      <c r="F21" s="84"/>
      <c r="G21" s="84"/>
      <c r="H21" s="84"/>
      <c r="I21" s="84"/>
      <c r="J21" s="84"/>
      <c r="K21" s="84"/>
      <c r="L21" s="84"/>
      <c r="M21" s="84"/>
      <c r="N21" s="84"/>
      <c r="O21" s="84"/>
      <c r="P21" s="84"/>
      <c r="Q21" s="84"/>
      <c r="R21" s="84"/>
      <c r="S21" s="84"/>
      <c r="T21" s="84"/>
    </row>
    <row r="22" spans="1:20" x14ac:dyDescent="0.25">
      <c r="A22" s="75" t="s">
        <v>457</v>
      </c>
      <c r="B22" s="110" t="s">
        <v>779</v>
      </c>
      <c r="C22" s="99">
        <f>IF(AND('Результаты Группы 1'!C20="-",'Результаты Группы 2'!C22="-"),"-",IF('Результаты Группы 1'!C20="-",'Результаты Группы 2'!C22,IF('Результаты Группы 2'!C22="-",'Результаты Группы 1'!C20,('Результаты Группы 1'!C20+'Результаты Группы 2'!C22)/2)))</f>
        <v>83.333333333333329</v>
      </c>
      <c r="D22" s="84"/>
      <c r="E22" s="84"/>
      <c r="F22" s="84"/>
      <c r="G22" s="84"/>
      <c r="H22" s="84"/>
      <c r="I22" s="84"/>
      <c r="J22" s="84"/>
      <c r="K22" s="84"/>
      <c r="L22" s="84"/>
      <c r="M22" s="84"/>
      <c r="N22" s="84"/>
      <c r="O22" s="84"/>
      <c r="P22" s="84"/>
      <c r="Q22" s="84"/>
      <c r="R22" s="84"/>
      <c r="S22" s="84"/>
      <c r="T22" s="84"/>
    </row>
    <row r="23" spans="1:20" x14ac:dyDescent="0.25">
      <c r="A23" s="75" t="s">
        <v>780</v>
      </c>
      <c r="B23" s="110" t="s">
        <v>781</v>
      </c>
      <c r="C23" s="99">
        <f>IF(AND('Результаты Группы 1'!C21="-",'Результаты Группы 2'!C23="-"),"-",IF('Результаты Группы 1'!C21="-",'Результаты Группы 2'!C23,IF('Результаты Группы 2'!C23="-",'Результаты Группы 1'!C21,('Результаты Группы 1'!C21+'Результаты Группы 2'!C23)/2)))</f>
        <v>58.333333333333329</v>
      </c>
      <c r="D23" s="84"/>
      <c r="E23" s="84"/>
      <c r="F23" s="84"/>
      <c r="G23" s="84"/>
      <c r="H23" s="84"/>
      <c r="I23" s="84"/>
      <c r="J23" s="84"/>
      <c r="K23" s="84"/>
      <c r="L23" s="84"/>
      <c r="M23" s="84"/>
      <c r="N23" s="84"/>
      <c r="O23" s="84"/>
      <c r="P23" s="84"/>
      <c r="Q23" s="84"/>
      <c r="R23" s="84"/>
      <c r="S23" s="84"/>
      <c r="T23" s="84"/>
    </row>
    <row r="24" spans="1:20" x14ac:dyDescent="0.25">
      <c r="A24" s="75" t="s">
        <v>1167</v>
      </c>
      <c r="B24" s="110" t="s">
        <v>1168</v>
      </c>
      <c r="C24" s="99">
        <f>'Результаты Группы 2'!C24</f>
        <v>100</v>
      </c>
      <c r="D24" s="84"/>
      <c r="E24" s="84"/>
      <c r="F24" s="84"/>
      <c r="G24" s="84"/>
      <c r="H24" s="84"/>
      <c r="I24" s="84"/>
      <c r="J24" s="84"/>
      <c r="K24" s="84"/>
      <c r="L24" s="84"/>
      <c r="M24" s="84"/>
      <c r="N24" s="84"/>
      <c r="O24" s="84"/>
      <c r="P24" s="84"/>
      <c r="Q24" s="84"/>
      <c r="R24" s="84"/>
      <c r="S24" s="84"/>
      <c r="T24" s="84"/>
    </row>
    <row r="25" spans="1:20" x14ac:dyDescent="0.25">
      <c r="A25" s="75" t="s">
        <v>782</v>
      </c>
      <c r="B25" s="110" t="s">
        <v>783</v>
      </c>
      <c r="C25" s="99">
        <f>IF(AND('Результаты Группы 1'!C22="-",'Результаты Группы 2'!C25="-"),"-",IF('Результаты Группы 1'!C22="-",'Результаты Группы 2'!C25,IF('Результаты Группы 2'!C25="-",'Результаты Группы 1'!C22,('Результаты Группы 1'!C22+'Результаты Группы 2'!C25)/2)))</f>
        <v>63.141025641025642</v>
      </c>
      <c r="D25" s="84"/>
      <c r="E25" s="84"/>
      <c r="F25" s="84"/>
      <c r="G25" s="84"/>
      <c r="H25" s="84"/>
      <c r="I25" s="84"/>
      <c r="J25" s="84"/>
      <c r="K25" s="84"/>
      <c r="L25" s="84"/>
      <c r="M25" s="84"/>
      <c r="N25" s="84"/>
      <c r="O25" s="84"/>
      <c r="P25" s="84"/>
      <c r="Q25" s="84"/>
      <c r="R25" s="84"/>
      <c r="S25" s="84"/>
      <c r="T25" s="84"/>
    </row>
    <row r="26" spans="1:20" x14ac:dyDescent="0.25">
      <c r="A26" s="75" t="s">
        <v>784</v>
      </c>
      <c r="B26" s="110" t="s">
        <v>785</v>
      </c>
      <c r="C26" s="99">
        <f>IF(AND('Результаты Группы 1'!C23="-",'Результаты Группы 2'!C26="-"),"-",IF('Результаты Группы 1'!C23="-",'Результаты Группы 2'!C26,IF('Результаты Группы 2'!C26="-",'Результаты Группы 1'!C23,('Результаты Группы 1'!C23+'Результаты Группы 2'!C26)/2)))</f>
        <v>74.431818181818187</v>
      </c>
      <c r="D26" s="84"/>
      <c r="E26" s="84"/>
      <c r="F26" s="84"/>
      <c r="G26" s="84"/>
      <c r="H26" s="84"/>
      <c r="I26" s="84"/>
      <c r="J26" s="84"/>
      <c r="K26" s="84"/>
      <c r="L26" s="84"/>
      <c r="M26" s="84"/>
      <c r="N26" s="84"/>
      <c r="O26" s="84"/>
      <c r="P26" s="84"/>
      <c r="Q26" s="84"/>
      <c r="R26" s="84"/>
      <c r="S26" s="84"/>
      <c r="T26" s="84"/>
    </row>
    <row r="27" spans="1:20" ht="15.75" thickBot="1" x14ac:dyDescent="0.3">
      <c r="A27" s="76" t="s">
        <v>786</v>
      </c>
      <c r="B27" s="111" t="s">
        <v>787</v>
      </c>
      <c r="C27" s="162">
        <f>'Результаты Группы 2'!C27</f>
        <v>100</v>
      </c>
      <c r="D27" s="84"/>
      <c r="E27" s="84"/>
      <c r="F27" s="84"/>
      <c r="G27" s="84"/>
      <c r="H27" s="84"/>
      <c r="I27" s="84"/>
      <c r="J27" s="84"/>
      <c r="K27" s="84"/>
      <c r="L27" s="84"/>
      <c r="M27" s="84"/>
      <c r="N27" s="84"/>
      <c r="O27" s="84"/>
      <c r="P27" s="84"/>
      <c r="Q27" s="84"/>
      <c r="R27" s="84"/>
      <c r="S27" s="84"/>
      <c r="T27" s="84"/>
    </row>
    <row r="28" spans="1:20" x14ac:dyDescent="0.25">
      <c r="A28" s="84"/>
      <c r="B28" s="84"/>
      <c r="C28" s="84"/>
      <c r="D28" s="84"/>
      <c r="E28" s="84"/>
      <c r="F28" s="84"/>
      <c r="G28" s="84"/>
      <c r="H28" s="84"/>
      <c r="I28" s="84"/>
      <c r="J28" s="84"/>
      <c r="K28" s="84"/>
      <c r="L28" s="84"/>
      <c r="M28" s="84"/>
      <c r="N28" s="84"/>
      <c r="O28" s="84"/>
      <c r="P28" s="84"/>
      <c r="Q28" s="84"/>
      <c r="R28" s="84"/>
      <c r="S28" s="84"/>
      <c r="T28" s="84"/>
    </row>
    <row r="29" spans="1:20" x14ac:dyDescent="0.25">
      <c r="A29" s="84"/>
      <c r="B29" s="84"/>
      <c r="C29" s="84"/>
      <c r="D29" s="84"/>
      <c r="E29" s="84"/>
      <c r="F29" s="84"/>
      <c r="G29" s="84"/>
      <c r="H29" s="84"/>
      <c r="I29" s="84"/>
      <c r="J29" s="84"/>
      <c r="K29" s="84"/>
      <c r="L29" s="84"/>
      <c r="M29" s="84"/>
      <c r="N29" s="84"/>
      <c r="O29" s="84"/>
      <c r="P29" s="84"/>
      <c r="Q29" s="84"/>
      <c r="R29" s="84"/>
      <c r="S29" s="84"/>
      <c r="T29" s="84"/>
    </row>
    <row r="30" spans="1:20" x14ac:dyDescent="0.25">
      <c r="A30" s="84"/>
      <c r="B30" s="84"/>
      <c r="C30" s="84"/>
      <c r="D30" s="84"/>
      <c r="E30" s="84"/>
      <c r="F30" s="84"/>
      <c r="G30" s="84"/>
      <c r="H30" s="84"/>
      <c r="I30" s="84"/>
      <c r="J30" s="84"/>
      <c r="K30" s="84"/>
      <c r="L30" s="84"/>
      <c r="M30" s="84"/>
      <c r="N30" s="84"/>
      <c r="O30" s="84"/>
      <c r="P30" s="84"/>
      <c r="Q30" s="84"/>
      <c r="R30" s="84"/>
      <c r="S30" s="84"/>
      <c r="T30" s="84"/>
    </row>
    <row r="31" spans="1:20" x14ac:dyDescent="0.25">
      <c r="A31" s="84"/>
      <c r="B31" s="84"/>
      <c r="C31" s="84"/>
      <c r="D31" s="84"/>
      <c r="E31" s="84"/>
      <c r="F31" s="84"/>
      <c r="G31" s="84"/>
      <c r="H31" s="84"/>
      <c r="I31" s="84"/>
      <c r="J31" s="84"/>
      <c r="K31" s="84"/>
      <c r="L31" s="84"/>
      <c r="M31" s="84"/>
      <c r="N31" s="84"/>
      <c r="O31" s="84"/>
      <c r="P31" s="84"/>
      <c r="Q31" s="84"/>
      <c r="R31" s="84"/>
      <c r="S31" s="84"/>
      <c r="T31" s="84"/>
    </row>
    <row r="32" spans="1:20" x14ac:dyDescent="0.25">
      <c r="A32" s="84"/>
      <c r="B32" s="84"/>
      <c r="C32" s="84"/>
      <c r="D32" s="84"/>
      <c r="E32" s="84"/>
      <c r="F32" s="84"/>
      <c r="G32" s="84"/>
      <c r="H32" s="84"/>
      <c r="I32" s="84"/>
      <c r="J32" s="84"/>
      <c r="K32" s="84"/>
      <c r="L32" s="84"/>
      <c r="M32" s="84"/>
      <c r="N32" s="84"/>
      <c r="O32" s="84"/>
      <c r="P32" s="84"/>
      <c r="Q32" s="84"/>
      <c r="R32" s="84"/>
      <c r="S32" s="84"/>
      <c r="T32" s="84"/>
    </row>
    <row r="33" spans="1:20" x14ac:dyDescent="0.25">
      <c r="A33" s="84"/>
      <c r="B33" s="84"/>
      <c r="C33" s="84"/>
      <c r="D33" s="84"/>
      <c r="E33" s="84"/>
      <c r="F33" s="84"/>
      <c r="G33" s="84"/>
      <c r="H33" s="84"/>
      <c r="I33" s="84"/>
      <c r="J33" s="84"/>
      <c r="K33" s="84"/>
      <c r="L33" s="84"/>
      <c r="M33" s="84"/>
      <c r="N33" s="84"/>
      <c r="O33" s="84"/>
      <c r="P33" s="84"/>
      <c r="Q33" s="84"/>
      <c r="R33" s="84"/>
      <c r="S33" s="84"/>
      <c r="T33" s="84"/>
    </row>
    <row r="34" spans="1:20" x14ac:dyDescent="0.25">
      <c r="A34" s="84"/>
      <c r="B34" s="84"/>
      <c r="C34" s="84"/>
      <c r="D34" s="84"/>
      <c r="E34" s="84"/>
      <c r="F34" s="84"/>
      <c r="G34" s="84"/>
      <c r="H34" s="84"/>
      <c r="I34" s="84"/>
      <c r="J34" s="84"/>
      <c r="K34" s="84"/>
      <c r="L34" s="84"/>
      <c r="M34" s="84"/>
      <c r="N34" s="84"/>
      <c r="O34" s="84"/>
      <c r="P34" s="84"/>
      <c r="Q34" s="84"/>
      <c r="R34" s="84"/>
      <c r="S34" s="84"/>
      <c r="T34" s="84"/>
    </row>
    <row r="35" spans="1:20" x14ac:dyDescent="0.25">
      <c r="A35" s="84"/>
      <c r="B35" s="84"/>
      <c r="C35" s="84"/>
      <c r="D35" s="84"/>
      <c r="E35" s="84"/>
      <c r="F35" s="84"/>
      <c r="G35" s="84"/>
      <c r="H35" s="84"/>
      <c r="I35" s="84"/>
      <c r="J35" s="84"/>
      <c r="K35" s="84"/>
      <c r="L35" s="84"/>
      <c r="M35" s="84"/>
      <c r="N35" s="84"/>
      <c r="O35" s="84"/>
      <c r="P35" s="84"/>
      <c r="Q35" s="84"/>
      <c r="R35" s="84"/>
      <c r="S35" s="84"/>
      <c r="T35" s="84"/>
    </row>
    <row r="36" spans="1:20" x14ac:dyDescent="0.25">
      <c r="A36" s="84"/>
      <c r="B36" s="84"/>
      <c r="C36" s="84"/>
      <c r="D36" s="84"/>
      <c r="E36" s="84"/>
      <c r="F36" s="84"/>
      <c r="G36" s="84"/>
      <c r="H36" s="84"/>
      <c r="I36" s="84"/>
      <c r="J36" s="84"/>
      <c r="K36" s="84"/>
      <c r="L36" s="84"/>
      <c r="M36" s="84"/>
      <c r="N36" s="84"/>
      <c r="O36" s="84"/>
      <c r="P36" s="84"/>
      <c r="Q36" s="84"/>
      <c r="R36" s="84"/>
      <c r="S36" s="84"/>
      <c r="T36" s="84"/>
    </row>
    <row r="37" spans="1:20" x14ac:dyDescent="0.25">
      <c r="A37" s="84"/>
      <c r="B37" s="84"/>
      <c r="C37" s="84"/>
      <c r="D37" s="84"/>
      <c r="E37" s="84"/>
      <c r="F37" s="84"/>
      <c r="G37" s="84"/>
      <c r="H37" s="84"/>
      <c r="I37" s="84"/>
      <c r="J37" s="84"/>
      <c r="K37" s="84"/>
      <c r="L37" s="84"/>
      <c r="M37" s="84"/>
      <c r="N37" s="84"/>
      <c r="O37" s="84"/>
      <c r="P37" s="84"/>
      <c r="Q37" s="84"/>
      <c r="R37" s="84"/>
      <c r="S37" s="84"/>
      <c r="T37" s="84"/>
    </row>
    <row r="38" spans="1:20" x14ac:dyDescent="0.25">
      <c r="A38" s="84"/>
      <c r="B38" s="84"/>
      <c r="C38" s="84"/>
      <c r="D38" s="84"/>
      <c r="E38" s="84"/>
      <c r="F38" s="84"/>
      <c r="G38" s="84"/>
      <c r="H38" s="84"/>
      <c r="I38" s="84"/>
      <c r="J38" s="84"/>
      <c r="K38" s="84"/>
      <c r="L38" s="84"/>
      <c r="M38" s="84"/>
      <c r="N38" s="84"/>
      <c r="O38" s="84"/>
      <c r="P38" s="84"/>
      <c r="Q38" s="84"/>
      <c r="R38" s="84"/>
      <c r="S38" s="84"/>
      <c r="T38" s="84"/>
    </row>
    <row r="39" spans="1:20" x14ac:dyDescent="0.25">
      <c r="A39" s="84"/>
      <c r="B39" s="84"/>
      <c r="C39" s="84"/>
      <c r="D39" s="84"/>
      <c r="E39" s="84"/>
      <c r="F39" s="84"/>
      <c r="G39" s="84"/>
      <c r="H39" s="84"/>
      <c r="I39" s="84"/>
      <c r="J39" s="84"/>
      <c r="K39" s="84"/>
      <c r="L39" s="84"/>
      <c r="M39" s="84"/>
      <c r="N39" s="84"/>
      <c r="O39" s="84"/>
      <c r="P39" s="84"/>
      <c r="Q39" s="84"/>
      <c r="R39" s="84"/>
      <c r="S39" s="84"/>
      <c r="T39" s="84"/>
    </row>
    <row r="40" spans="1:20" x14ac:dyDescent="0.25">
      <c r="A40" s="84"/>
      <c r="B40" s="84"/>
      <c r="C40" s="84"/>
      <c r="D40" s="84"/>
      <c r="E40" s="84"/>
      <c r="F40" s="84"/>
      <c r="G40" s="84"/>
      <c r="H40" s="84"/>
      <c r="I40" s="84"/>
      <c r="J40" s="84"/>
      <c r="K40" s="84"/>
      <c r="L40" s="84"/>
      <c r="M40" s="84"/>
      <c r="N40" s="84"/>
      <c r="O40" s="84"/>
      <c r="P40" s="84"/>
      <c r="Q40" s="84"/>
      <c r="R40" s="84"/>
      <c r="S40" s="84"/>
      <c r="T40" s="84"/>
    </row>
    <row r="41" spans="1:20" x14ac:dyDescent="0.25">
      <c r="A41" s="84"/>
      <c r="B41" s="84"/>
      <c r="C41" s="84"/>
      <c r="D41" s="84"/>
      <c r="E41" s="84"/>
      <c r="F41" s="84"/>
      <c r="G41" s="84"/>
      <c r="H41" s="84"/>
      <c r="I41" s="84"/>
      <c r="J41" s="84"/>
      <c r="K41" s="84"/>
      <c r="L41" s="84"/>
      <c r="M41" s="84"/>
      <c r="N41" s="84"/>
      <c r="O41" s="84"/>
      <c r="P41" s="84"/>
      <c r="Q41" s="84"/>
      <c r="R41" s="84"/>
      <c r="S41" s="84"/>
      <c r="T41" s="84"/>
    </row>
  </sheetData>
  <sheetProtection password="C9A1" sheet="1" objects="1" scenarios="1"/>
  <mergeCells count="2">
    <mergeCell ref="A1:T1"/>
    <mergeCell ref="A2:T2"/>
  </mergeCells>
  <conditionalFormatting sqref="A12">
    <cfRule type="expression" dxfId="3" priority="3">
      <formula>$D$69="Acceptable"</formula>
    </cfRule>
    <cfRule type="expression" dxfId="2" priority="4">
      <formula>$D$69="Unacceptable"</formula>
    </cfRule>
  </conditionalFormatting>
  <conditionalFormatting sqref="B12">
    <cfRule type="expression" dxfId="1" priority="1">
      <formula>$D$69="Acceptable"</formula>
    </cfRule>
    <cfRule type="expression" dxfId="0" priority="2">
      <formula>$D$69="Unacceptable"</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andtime xmlns="99a2c2c3-fdcf-4e63-9c12-39b3de610a7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02F79B5BE87D40B73359BB004DC9B5" ma:contentTypeVersion="13" ma:contentTypeDescription="Create a new document." ma:contentTypeScope="" ma:versionID="93d411ef5aa4a56da25ac9ca9222c32d">
  <xsd:schema xmlns:xsd="http://www.w3.org/2001/XMLSchema" xmlns:xs="http://www.w3.org/2001/XMLSchema" xmlns:p="http://schemas.microsoft.com/office/2006/metadata/properties" xmlns:ns2="99a2c2c3-fdcf-4e63-9c12-39b3de610a76" xmlns:ns3="a20aa909-956d-4941-9e8e-d4bf2c5fe97e" targetNamespace="http://schemas.microsoft.com/office/2006/metadata/properties" ma:root="true" ma:fieldsID="b963b049bc38fe8f0139999319136785" ns2:_="" ns3:_="">
    <xsd:import namespace="99a2c2c3-fdcf-4e63-9c12-39b3de610a76"/>
    <xsd:import namespace="a20aa909-956d-4941-9e8e-d4bf2c5fe9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Dateand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a2c2c3-fdcf-4e63-9c12-39b3de610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Dateandtime" ma:index="20" nillable="true" ma:displayName="Date and time" ma:format="DateOnly" ma:internalName="Dateand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20aa909-956d-4941-9e8e-d4bf2c5fe97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78F538-6EBD-497B-986B-21D52DDEA35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9a2c2c3-fdcf-4e63-9c12-39b3de610a76"/>
    <ds:schemaRef ds:uri="a20aa909-956d-4941-9e8e-d4bf2c5fe97e"/>
    <ds:schemaRef ds:uri="http://www.w3.org/XML/1998/namespace"/>
    <ds:schemaRef ds:uri="http://purl.org/dc/dcmitype/"/>
  </ds:schemaRefs>
</ds:datastoreItem>
</file>

<file path=customXml/itemProps2.xml><?xml version="1.0" encoding="utf-8"?>
<ds:datastoreItem xmlns:ds="http://schemas.openxmlformats.org/officeDocument/2006/customXml" ds:itemID="{46641E0A-298B-46E4-B86C-EEE3DF7A3513}">
  <ds:schemaRefs>
    <ds:schemaRef ds:uri="http://schemas.microsoft.com/sharepoint/v3/contenttype/forms"/>
  </ds:schemaRefs>
</ds:datastoreItem>
</file>

<file path=customXml/itemProps3.xml><?xml version="1.0" encoding="utf-8"?>
<ds:datastoreItem xmlns:ds="http://schemas.openxmlformats.org/officeDocument/2006/customXml" ds:itemID="{9A86E14E-687A-459B-BB89-29DF69FF11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a2c2c3-fdcf-4e63-9c12-39b3de610a76"/>
    <ds:schemaRef ds:uri="a20aa909-956d-4941-9e8e-d4bf2c5fe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Об этом шаблоне</vt:lpstr>
      <vt:lpstr>Вопросы Группы 1</vt:lpstr>
      <vt:lpstr>Пояснения к Группе 1</vt:lpstr>
      <vt:lpstr>Оценивание Группы 1</vt:lpstr>
      <vt:lpstr>Результаты Группы 1</vt:lpstr>
      <vt:lpstr>Вопросы Группы 2</vt:lpstr>
      <vt:lpstr>Оценивание Группы 2</vt:lpstr>
      <vt:lpstr>Результаты Группы 2</vt:lpstr>
      <vt:lpstr>Общие результаты</vt:lpstr>
      <vt:lpstr>Каталог мероприятий</vt:lpstr>
      <vt:lpstr>'Вопросы Группы 1'!_ftn1</vt:lpstr>
      <vt:lpstr>'Вопросы Группы 1'!_ftnref1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Rudakov D</cp:lastModifiedBy>
  <cp:lastPrinted>2019-11-04T13:23:42Z</cp:lastPrinted>
  <dcterms:created xsi:type="dcterms:W3CDTF">2013-12-06T14:13:07Z</dcterms:created>
  <dcterms:modified xsi:type="dcterms:W3CDTF">2021-03-24T19:51:58Z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0x010100B302F79B5BE87D40B73359BB004DC9B5</vt:lpwstr>
  </property>
</Properties>
</file>