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06" yWindow="45" windowWidth="15480" windowHeight="12780" activeTab="3"/>
  </bookViews>
  <sheets>
    <sheet name="cover" sheetId="1" r:id="rId1"/>
    <sheet name="7 Ind" sheetId="2" r:id="rId2"/>
    <sheet name="C-3 " sheetId="3" r:id="rId3"/>
    <sheet name="C-5" sheetId="4" r:id="rId4"/>
    <sheet name="C-6" sheetId="5" r:id="rId5"/>
    <sheet name="C-13" sheetId="6" r:id="rId6"/>
    <sheet name="C-14" sheetId="7" r:id="rId7"/>
    <sheet name="C-15" sheetId="8" r:id="rId8"/>
    <sheet name="I-3" sheetId="9" r:id="rId9"/>
  </sheets>
  <definedNames>
    <definedName name="_ftn1" localSheetId="0">'cover'!$A$20</definedName>
    <definedName name="_ftnref1" localSheetId="0">'cover'!$A$19</definedName>
    <definedName name="_xlnm.Print_Titles" localSheetId="7">'C-15'!$1:$5</definedName>
  </definedNames>
  <calcPr fullCalcOnLoad="1"/>
</workbook>
</file>

<file path=xl/comments1.xml><?xml version="1.0" encoding="utf-8"?>
<comments xmlns="http://schemas.openxmlformats.org/spreadsheetml/2006/main">
  <authors>
    <author>Vladislav</author>
  </authors>
  <commentList>
    <comment ref="A22" authorId="0">
      <text>
        <r>
          <rPr>
            <b/>
            <sz val="9"/>
            <rFont val="Tahoma"/>
            <family val="2"/>
          </rPr>
          <t>Vladislav:</t>
        </r>
        <r>
          <rPr>
            <sz val="9"/>
            <rFont val="Tahoma"/>
            <family val="2"/>
          </rPr>
          <t xml:space="preserve">
</t>
        </r>
      </text>
    </comment>
  </commentList>
</comments>
</file>

<file path=xl/sharedStrings.xml><?xml version="1.0" encoding="utf-8"?>
<sst xmlns="http://schemas.openxmlformats.org/spreadsheetml/2006/main" count="509" uniqueCount="306">
  <si>
    <t>UNITED NATIONS ECONOMIC COMMISSION FOR EUROPE</t>
  </si>
  <si>
    <t>COMMITTEE ON ENVIRONMENTAL POLICY</t>
  </si>
  <si>
    <t>CONFERENCE OF EUROPEAN STATISTICIANS</t>
  </si>
  <si>
    <t>Joint Intersectoral Task Force on Environmental Indicators</t>
  </si>
  <si>
    <t>NATIONAL REVIEW OF THE APPLICATION OF ENVIRONMENTAL INDICATORS</t>
  </si>
  <si>
    <t>Indicator</t>
  </si>
  <si>
    <t>….</t>
  </si>
  <si>
    <t>Question A.</t>
  </si>
  <si>
    <t>Effective inter-agency cooperation mechanisms to produce the indicator</t>
  </si>
  <si>
    <t>Question  B.</t>
  </si>
  <si>
    <t>Data quality assurance and control procedures for the production of the indicator</t>
  </si>
  <si>
    <t>Question  C.</t>
  </si>
  <si>
    <t>Unit</t>
  </si>
  <si>
    <t>Usage of the indicator and/or related data at national level and main information holders</t>
  </si>
  <si>
    <t xml:space="preserve">A. Institutions responsible for the preparation of data to produce the indicator and effective  inter-agency cooperation mechanisms. </t>
  </si>
  <si>
    <t>Please describe responsible institutions and cooperation arrangements, if any, which have been established in your country to collect the necessary data for the indicator. These may involve statistical agencies, ministries of water management, agriculture, transport, interior, environment, economic development and energy,  hydro-meteorological services and agencies on geology, as appropriate. The description should cover problems met, solutions found and possible further steps envisaged or needed.</t>
  </si>
  <si>
    <t>D. Usage of the indicator and/or related data at national level and main information holders</t>
  </si>
  <si>
    <t>Question  D.</t>
  </si>
  <si>
    <t>More information</t>
  </si>
  <si>
    <t>Please present the way in which this indicator and or related data are being used by relevant institutions for their work (ministries, state agencies, universities and research institutions). Please specify the main holders of information (e.g. ministries, statistical agencies, specialized environmental agencies)</t>
  </si>
  <si>
    <t>%</t>
  </si>
  <si>
    <t>Seventh session</t>
  </si>
  <si>
    <t xml:space="preserve">C-5: Public water supply </t>
  </si>
  <si>
    <t xml:space="preserve">C-6: Population connected to public water supply </t>
  </si>
  <si>
    <t>C-13: Concentration of pollutants in coastal seawater and sediments (except nutrients)</t>
  </si>
  <si>
    <t>C-14: Population connected to wastewater treatment</t>
  </si>
  <si>
    <t>C-15: Wastewater treatment facilities (Capacity of wastewater treatment facilities and efficiency of treatment)</t>
  </si>
  <si>
    <t>B. Data quality assurance and control procedures for the production of the indicator. Compliance of the data quality control methods with international or national regulations (title, publication source).</t>
  </si>
  <si>
    <t>C. Publication of the indicator in statistical compendia, state-of-the-environment reports and other periodical environmental publications as well as web page references at the Internet.</t>
  </si>
  <si>
    <t>Please describe data quality assurance and control procedures for the production of the indicator. The description should cover problems met, solutions found and possible further steps envisaged or needed. References should be made to any international  or national methodologies and guidelines that are followed to ensure data quality and control (title, publication source).</t>
  </si>
  <si>
    <t>Publication of the indicator in statistical compendia, state-of-the-environment reports, other periodical environmental publications and on Internet</t>
  </si>
  <si>
    <t>Please present the evidence of the indicator publication in statistical compendia,  state-of-the-environment reports and other periodical environmental publications (titles, names of the publishing houses, cities and years of the publications, languages, number of copies published, Internet addresses (web page references) , and whether time-series data was published on the indicator.</t>
  </si>
  <si>
    <t>Absolute values</t>
  </si>
  <si>
    <t>Total water use         Row 19 - row 20</t>
  </si>
  <si>
    <t>million cubic meters</t>
  </si>
  <si>
    <t xml:space="preserve">from which (from row 1): Households </t>
  </si>
  <si>
    <t xml:space="preserve">from which (from row 1): Agriculture, forestry and fishing (ISIC 01-03)                                                                                                  </t>
  </si>
  <si>
    <t xml:space="preserve">from which (from row 3): Irrigation in agriculture    </t>
  </si>
  <si>
    <t xml:space="preserve">from which (from row 1) Manufacturing (ISIC 10-33)     </t>
  </si>
  <si>
    <t>from which (from row 1) Electricity industry (ISIC 351)</t>
  </si>
  <si>
    <t>from which (from row 1)other economic activities</t>
  </si>
  <si>
    <t>Values per GDP</t>
  </si>
  <si>
    <t>GDP                     (constant prices, PPP)</t>
  </si>
  <si>
    <t>billion international dollars</t>
  </si>
  <si>
    <t>Total water use per unit of GDP                         Row 1/row 9</t>
  </si>
  <si>
    <r>
      <t>m</t>
    </r>
    <r>
      <rPr>
        <b/>
        <vertAlign val="superscript"/>
        <sz val="12"/>
        <color indexed="8"/>
        <rFont val="Calibri"/>
        <family val="2"/>
      </rPr>
      <t>3</t>
    </r>
    <r>
      <rPr>
        <b/>
        <sz val="12"/>
        <color indexed="8"/>
        <rFont val="Calibri"/>
        <family val="2"/>
      </rPr>
      <t xml:space="preserve"> / 1000 international dollars </t>
    </r>
  </si>
  <si>
    <t>Calculation of total water use (supporting rows)</t>
  </si>
  <si>
    <t>Water returned without use</t>
  </si>
  <si>
    <t xml:space="preserve">Net freshwater abstracted           Row 12 - row 13 </t>
  </si>
  <si>
    <t>Desalinated water</t>
  </si>
  <si>
    <t>Reused water</t>
  </si>
  <si>
    <t xml:space="preserve">Total freshwater available Rows 14 + 15 + 16 + 17 -  row 18 </t>
  </si>
  <si>
    <t>Losses of water</t>
  </si>
  <si>
    <t xml:space="preserve">Water related questionnaires as well as relevant definitions  developed by UNSD can be found at http://unstats.un.org/unsd/ENVIRONMENT/questionnaire2010.htm </t>
  </si>
  <si>
    <t xml:space="preserve">Values of GDP in PPP in constant prices of 2005  in International dollars can be found at http://data.worldbank.org/indicator/NY.GDP.MKTP.PP.KD   </t>
  </si>
  <si>
    <t>Gross volume of water supplied by public water supply industry (ISIC 36)</t>
  </si>
  <si>
    <t>Losses during transport</t>
  </si>
  <si>
    <t>Net volume of water supplied by public water supply industry (ISIC 36) Row 1 - row 2</t>
  </si>
  <si>
    <t xml:space="preserve">Public water supply related questionnaire as well as relevant definitions  developed by UNSD can be found at http://unstats.un.org/unsd/ENVIRONMENT/questionnaire2010.htm </t>
  </si>
  <si>
    <t xml:space="preserve">Total population of the country </t>
  </si>
  <si>
    <t xml:space="preserve">million </t>
  </si>
  <si>
    <t>Population connected to public water supply</t>
  </si>
  <si>
    <t xml:space="preserve">million  </t>
  </si>
  <si>
    <r>
      <t xml:space="preserve">   Population connected to public water supply                                    100 (</t>
    </r>
    <r>
      <rPr>
        <b/>
        <sz val="12"/>
        <rFont val="Calibri"/>
        <family val="2"/>
      </rPr>
      <t>Row 2 /row 1)</t>
    </r>
  </si>
  <si>
    <t xml:space="preserve">              %</t>
  </si>
  <si>
    <t>Name of coastal zone</t>
  </si>
  <si>
    <t>Seawater</t>
  </si>
  <si>
    <t>Number of selected sampling points (from which average concentrations are calculated)</t>
  </si>
  <si>
    <t>Sampling frequency – mean</t>
  </si>
  <si>
    <t>Per year</t>
  </si>
  <si>
    <t>Number of analyses - average</t>
  </si>
  <si>
    <t>Ammoniac nitrogen – Summer</t>
  </si>
  <si>
    <t>mg/liter</t>
  </si>
  <si>
    <t>Dissolved oxigen - Summer</t>
  </si>
  <si>
    <t>mg O2 /liter</t>
  </si>
  <si>
    <t>Ammoniac nitrogen – Winter</t>
  </si>
  <si>
    <t>Dissolved oxigen - winter</t>
  </si>
  <si>
    <t>Petroleum products</t>
  </si>
  <si>
    <r>
      <rPr>
        <sz val="12"/>
        <color indexed="8"/>
        <rFont val="Symbol"/>
        <family val="1"/>
      </rPr>
      <t>m</t>
    </r>
    <r>
      <rPr>
        <sz val="12"/>
        <color indexed="8"/>
        <rFont val="Calibri"/>
        <family val="2"/>
      </rPr>
      <t>g/liter</t>
    </r>
  </si>
  <si>
    <t>Phenols</t>
  </si>
  <si>
    <t>Synthetic surface acive compounds</t>
  </si>
  <si>
    <t>Cadmium (Cd)</t>
  </si>
  <si>
    <t>Cobalt (Co)</t>
  </si>
  <si>
    <t>Copper (Cu)</t>
  </si>
  <si>
    <t>Chromium (Cr)</t>
  </si>
  <si>
    <t>Iron (Fe)</t>
  </si>
  <si>
    <t>Mercury (Hg)</t>
  </si>
  <si>
    <t>Manganese (Mn)</t>
  </si>
  <si>
    <t>Nickel (Ni)</t>
  </si>
  <si>
    <t>Lead (Pb)</t>
  </si>
  <si>
    <t>Zinc (Zn)</t>
  </si>
  <si>
    <t>Other metals (specify)</t>
  </si>
  <si>
    <t>Chlorinated pesticides</t>
  </si>
  <si>
    <t>Other chemical compounds (specify)</t>
  </si>
  <si>
    <t>Faecal coliform</t>
  </si>
  <si>
    <t>MPN / 100 ml</t>
  </si>
  <si>
    <t>Sediments</t>
  </si>
  <si>
    <t>Oil hydrocarbons</t>
  </si>
  <si>
    <r>
      <t>Notes</t>
    </r>
    <r>
      <rPr>
        <sz val="10"/>
        <color indexed="8"/>
        <rFont val="Calibri"/>
        <family val="2"/>
      </rPr>
      <t xml:space="preserve">: </t>
    </r>
  </si>
  <si>
    <t xml:space="preserve">Average values of concentrations from all selected sampling points should be filled in. In the case of high number of sampling points on the coastal zone, the countries should select at least five representative points for the calculation of average concentrations to have a balanced representation of water quality or sediments. Data for more sampling points can be used for the calculation of average concentrations if the country decides to do so.                                              Please fill in one sheet for each coastal zone. If available, the map showing the location of sampling points should be added. 
Methods of measurement should be specified. 
</t>
  </si>
  <si>
    <t>Population connected to public sewers</t>
  </si>
  <si>
    <t>Population connected</t>
  </si>
  <si>
    <t>million</t>
  </si>
  <si>
    <t>Population connected 100 (Row 5/row 1)</t>
  </si>
  <si>
    <t>Population connected to public sewers with subsequent treatment</t>
  </si>
  <si>
    <t>Population connected 100 (Row 8/row 1)</t>
  </si>
  <si>
    <t xml:space="preserve">from which: Primary/ mechanical treatment  </t>
  </si>
  <si>
    <t xml:space="preserve">from which: Primary/ mechanical treatment 100 (Row 10 / row 1) </t>
  </si>
  <si>
    <t xml:space="preserve">from which: Secodary/ biological treatment  </t>
  </si>
  <si>
    <t xml:space="preserve">from which: Secondary/ biological treatment 100 (Row 12 / row 1) </t>
  </si>
  <si>
    <t xml:space="preserve">from which: Tertiary/ advanced treatment  </t>
  </si>
  <si>
    <t xml:space="preserve">from which: Tertiary/ advanced treatment 100 (Row 14 / row 1) </t>
  </si>
  <si>
    <t>Population connected to public sewers without subsequent treatment</t>
  </si>
  <si>
    <t>Population connected Row 5 - Row 8</t>
  </si>
  <si>
    <t>Population connected Row 6 - Row 9</t>
  </si>
  <si>
    <t>Population connected to public water supply without connection to public sewers</t>
  </si>
  <si>
    <t>Population connected Row 2 - Row 5</t>
  </si>
  <si>
    <t>Population connected Row 3 - Row 6</t>
  </si>
  <si>
    <t>Note</t>
  </si>
  <si>
    <t>Values in rows 2 and 3 can be taken from indicator "C-6: Connection to public water supply"</t>
  </si>
  <si>
    <t>Urban (public) wastewater treatment</t>
  </si>
  <si>
    <t>Primary treatment</t>
  </si>
  <si>
    <t>Number of plants</t>
  </si>
  <si>
    <t>#</t>
  </si>
  <si>
    <t>Design capacity (volume)</t>
  </si>
  <si>
    <t>million cubic meters  / year</t>
  </si>
  <si>
    <t>Design capacity (BOD)</t>
  </si>
  <si>
    <t>1000 t O2/year</t>
  </si>
  <si>
    <t>Actual occupation (volume)</t>
  </si>
  <si>
    <t>million cubic meters / year</t>
  </si>
  <si>
    <t>Actual occupation (BOD)</t>
  </si>
  <si>
    <t>Secondary treatment</t>
  </si>
  <si>
    <t>Tertiary treatment</t>
  </si>
  <si>
    <t>Independent wastewater treatment</t>
  </si>
  <si>
    <t>Other wastewater treatment</t>
  </si>
  <si>
    <t>Total amount of pollutants - discharged and removed by wastewater treatment facilities</t>
  </si>
  <si>
    <t xml:space="preserve">Total amount of pollutants discharged (BOD) </t>
  </si>
  <si>
    <t>Total amount of pollutants removed by wastewater treatment facilities (BOD) Row 5 + 11 + 17 + 23 + 30 + 36 + 42</t>
  </si>
  <si>
    <t xml:space="preserve">The description of the revised indicators, glossaries, abbreviations, legends and units of measurement  is available online at:                                                                                                                                                                                http://www.unece.org/environmental-policy/areas-of-work/environmental-monitoring/areas-of-work/enveuropemonitoringiandr-en/revised-guidelines-on-the-application-of-environmental-indicators.html  </t>
  </si>
  <si>
    <r>
      <t xml:space="preserve">EVALUATION OF FURTHER SEVEN REVISED INDICATORS FROM THE </t>
    </r>
    <r>
      <rPr>
        <b/>
        <i/>
        <sz val="14"/>
        <color indexed="8"/>
        <rFont val="Calibri"/>
        <family val="2"/>
      </rPr>
      <t>UNECE INDICATOR</t>
    </r>
    <r>
      <rPr>
        <b/>
        <sz val="14"/>
        <color indexed="8"/>
        <rFont val="Calibri"/>
        <family val="2"/>
      </rPr>
      <t xml:space="preserve"> </t>
    </r>
    <r>
      <rPr>
        <b/>
        <i/>
        <sz val="14"/>
        <color indexed="8"/>
        <rFont val="Calibri"/>
        <family val="2"/>
      </rPr>
      <t>GUIDELINES</t>
    </r>
  </si>
  <si>
    <t>I-3: Waste reuse and recycling</t>
  </si>
  <si>
    <t>1000 t/ year</t>
  </si>
  <si>
    <t xml:space="preserve">From which reuse and recycling 100 x (row 2 / row 1) </t>
  </si>
  <si>
    <t xml:space="preserve">From which reuse and recycling 100 x (row 10 / row 9) </t>
  </si>
  <si>
    <t>Total waste</t>
  </si>
  <si>
    <t>Total waste managed                   Row   1 + 5 + 9</t>
  </si>
  <si>
    <t>From which reuse and recyling Row 2 + 6 + 10</t>
  </si>
  <si>
    <t>From which reuse and recycling 100 x (row 14 /row 13)</t>
  </si>
  <si>
    <t xml:space="preserve">From which reuse and recycling </t>
  </si>
  <si>
    <t xml:space="preserve">Total non-hazardous waste   </t>
  </si>
  <si>
    <t xml:space="preserve">Note: Definitions are presented in Glossary. In case  different definitions are applied in the country, specify, please. Please insert any additional information necessary for explanation of figures presented. In the case that data on municipal waste collection is available in cubic meters rather than in tons, fill this table in terms of 1000 cubic meters per year and  present separately. In such a case, the last part "Total waste" will only include hazardous and non-hazardous waste. </t>
  </si>
  <si>
    <t xml:space="preserve">Hazardous waste managed </t>
  </si>
  <si>
    <t>For assistance in filling in the following tables please contact Mr Lukasz Wyrowski (Lukasz.Wyrowski@unece.org).</t>
  </si>
  <si>
    <t>5 - 7 November 2013, Geneva</t>
  </si>
  <si>
    <t xml:space="preserve">Municipal waste managed       </t>
  </si>
  <si>
    <t>From which reuse and recycling  100 x (row 6 / row 5)</t>
  </si>
  <si>
    <t xml:space="preserve">C-3: Total water use </t>
  </si>
  <si>
    <r>
      <t>Population connected to public water supply                                    100 (</t>
    </r>
    <r>
      <rPr>
        <sz val="12"/>
        <rFont val="Calibri"/>
        <family val="2"/>
      </rPr>
      <t>Row 2 /row 1)</t>
    </r>
  </si>
  <si>
    <r>
      <t>Time series data on the indicators for 1990-201</t>
    </r>
    <r>
      <rPr>
        <b/>
        <sz val="14"/>
        <rFont val="Calibri"/>
        <family val="2"/>
      </rPr>
      <t xml:space="preserve">2, Table C-3 Total water use: </t>
    </r>
    <r>
      <rPr>
        <i/>
        <sz val="14"/>
        <rFont val="Calibri"/>
        <family val="2"/>
      </rPr>
      <t xml:space="preserve"> (Republic of Serbia)</t>
    </r>
  </si>
  <si>
    <r>
      <t xml:space="preserve">Time series data on the indicators for 1990-2012, Table C-5: Public water supply: </t>
    </r>
    <r>
      <rPr>
        <i/>
        <sz val="14"/>
        <color indexed="8"/>
        <rFont val="Calibri"/>
        <family val="2"/>
      </rPr>
      <t xml:space="preserve"> (Republic of Serbia)</t>
    </r>
  </si>
  <si>
    <r>
      <t xml:space="preserve">Time series data on the indicators for 1990-2012, Table C-6: Population connected to public water supply: </t>
    </r>
    <r>
      <rPr>
        <i/>
        <sz val="14"/>
        <color indexed="8"/>
        <rFont val="Calibri"/>
        <family val="2"/>
      </rPr>
      <t xml:space="preserve"> (Republic of Serbia)</t>
    </r>
  </si>
  <si>
    <r>
      <t xml:space="preserve">Time series data on the indicators for 1990-2012, Table C-13 Concentrations of pollutants in coastal seawater and sediments (except nutrients): </t>
    </r>
    <r>
      <rPr>
        <i/>
        <sz val="14"/>
        <color indexed="8"/>
        <rFont val="Calibri"/>
        <family val="2"/>
      </rPr>
      <t xml:space="preserve"> (Republic of Serbia)</t>
    </r>
  </si>
  <si>
    <r>
      <t xml:space="preserve">Time series data on the indicators for 1990-2012, Table C-14: Population connected  to wastewater treatment: </t>
    </r>
    <r>
      <rPr>
        <i/>
        <sz val="14"/>
        <color indexed="8"/>
        <rFont val="Calibri"/>
        <family val="2"/>
      </rPr>
      <t xml:space="preserve"> (Republic of Serbia)</t>
    </r>
  </si>
  <si>
    <r>
      <t>Time series data on the indicators for 1990-201</t>
    </r>
    <r>
      <rPr>
        <b/>
        <sz val="14"/>
        <rFont val="Calibri"/>
        <family val="2"/>
      </rPr>
      <t xml:space="preserve">2, Table C-15 Wastewater treatment facilities (Capacity of wastewater treatment and efficiency of treatment): </t>
    </r>
    <r>
      <rPr>
        <i/>
        <sz val="14"/>
        <rFont val="Calibri"/>
        <family val="2"/>
      </rPr>
      <t xml:space="preserve"> (Republic of Serbia)</t>
    </r>
  </si>
  <si>
    <r>
      <t>Time series data on the indicators for 1990-2012, Table</t>
    </r>
    <r>
      <rPr>
        <b/>
        <sz val="14"/>
        <rFont val="Calibri"/>
        <family val="2"/>
      </rPr>
      <t xml:space="preserve"> I-3</t>
    </r>
    <r>
      <rPr>
        <b/>
        <sz val="14"/>
        <color indexed="8"/>
        <rFont val="Calibri"/>
        <family val="2"/>
      </rPr>
      <t>. Waste reuse and recycling:</t>
    </r>
    <r>
      <rPr>
        <i/>
        <sz val="14"/>
        <color indexed="8"/>
        <rFont val="Calibri"/>
        <family val="2"/>
      </rPr>
      <t xml:space="preserve"> (Republic of Serbia)</t>
    </r>
  </si>
  <si>
    <t xml:space="preserve">At the moment we are under Grant project IPA 2011 Multi-beneficiary Co-operation Programme - Water statistics.   </t>
  </si>
  <si>
    <t xml:space="preserve">One of the results of the project are in improving our knowledge about filling in these questionnaires, overcoming problems during filling in and we are in constant process of updating and revising questionnaires with every step of this project. </t>
  </si>
  <si>
    <t>The project foresees the capacity building of data collection in water statistics as required by the OECD/Eurostat Joint Questionnaire on Inland Waters (JQ-IW) as well as for the Regional Environmental Questionnire (REQ), improvement of the co-operation and coordination between the statistical and environmental administrations and regional aggregation of core water statistics (regions corresponding to NUTS2). This grant project should by analyzing and critical evaluation of available data in water statistics provide assessment of current situation, identify the gaps and weaknesses in process of collecting data from SORS survey and from other relevant national sources in water statistics. According the specific issues should determine further steps in attempting better coverage of data response required by JQ-IW and REQ.</t>
  </si>
  <si>
    <t>2) Gross freshwater abstraction represent sum of ground and surface water.</t>
  </si>
  <si>
    <t>3) Data are estimated.</t>
  </si>
  <si>
    <t xml:space="preserve">1) The different values in row 7 other economic activities are due to the usage of different methodology starting from 2007. </t>
  </si>
  <si>
    <r>
      <t>79</t>
    </r>
    <r>
      <rPr>
        <vertAlign val="superscript"/>
        <sz val="12"/>
        <color indexed="8"/>
        <rFont val="Calibri"/>
        <family val="2"/>
      </rPr>
      <t>1)</t>
    </r>
  </si>
  <si>
    <r>
      <t>Gross freshwater abstracted</t>
    </r>
    <r>
      <rPr>
        <vertAlign val="superscript"/>
        <sz val="12"/>
        <color indexed="8"/>
        <rFont val="Calibri"/>
        <family val="2"/>
      </rPr>
      <t>2)</t>
    </r>
  </si>
  <si>
    <r>
      <t>354</t>
    </r>
    <r>
      <rPr>
        <vertAlign val="superscript"/>
        <sz val="12"/>
        <color indexed="8"/>
        <rFont val="Calibri"/>
        <family val="2"/>
      </rPr>
      <t>3)</t>
    </r>
  </si>
  <si>
    <r>
      <t>355</t>
    </r>
    <r>
      <rPr>
        <vertAlign val="superscript"/>
        <sz val="12"/>
        <color indexed="8"/>
        <rFont val="Calibri"/>
        <family val="2"/>
      </rPr>
      <t>3)</t>
    </r>
  </si>
  <si>
    <r>
      <t>369</t>
    </r>
    <r>
      <rPr>
        <vertAlign val="superscript"/>
        <sz val="12"/>
        <color indexed="8"/>
        <rFont val="Calibri"/>
        <family val="2"/>
      </rPr>
      <t>3)</t>
    </r>
  </si>
  <si>
    <r>
      <t>221</t>
    </r>
    <r>
      <rPr>
        <vertAlign val="superscript"/>
        <sz val="12"/>
        <color indexed="8"/>
        <rFont val="Calibri"/>
        <family val="2"/>
      </rPr>
      <t>4)</t>
    </r>
  </si>
  <si>
    <r>
      <t>236</t>
    </r>
    <r>
      <rPr>
        <vertAlign val="superscript"/>
        <sz val="12"/>
        <color indexed="8"/>
        <rFont val="Calibri"/>
        <family val="2"/>
      </rPr>
      <t>4)</t>
    </r>
  </si>
  <si>
    <t>4) Losses  of water are the sum of total water losses in the water supply network, losses in from irrigation system, and from 2012 losses in industry are also included.</t>
  </si>
  <si>
    <r>
      <t>1</t>
    </r>
    <r>
      <rPr>
        <vertAlign val="superscript"/>
        <sz val="12"/>
        <color indexed="8"/>
        <rFont val="Calibri"/>
        <family val="2"/>
      </rPr>
      <t>5)</t>
    </r>
  </si>
  <si>
    <t>5) Data on reused water are available from 2012.</t>
  </si>
  <si>
    <r>
      <t>18</t>
    </r>
    <r>
      <rPr>
        <vertAlign val="superscript"/>
        <sz val="12"/>
        <color indexed="8"/>
        <rFont val="Calibri"/>
        <family val="2"/>
      </rPr>
      <t>1)</t>
    </r>
  </si>
  <si>
    <r>
      <t>20</t>
    </r>
    <r>
      <rPr>
        <vertAlign val="superscript"/>
        <sz val="12"/>
        <color indexed="8"/>
        <rFont val="Calibri"/>
        <family val="2"/>
      </rPr>
      <t>1)</t>
    </r>
  </si>
  <si>
    <r>
      <t>34</t>
    </r>
    <r>
      <rPr>
        <vertAlign val="superscript"/>
        <sz val="12"/>
        <color indexed="8"/>
        <rFont val="Calibri"/>
        <family val="2"/>
      </rPr>
      <t>1)</t>
    </r>
  </si>
  <si>
    <r>
      <t>35</t>
    </r>
    <r>
      <rPr>
        <vertAlign val="superscript"/>
        <sz val="12"/>
        <color indexed="8"/>
        <rFont val="Calibri"/>
        <family val="2"/>
      </rPr>
      <t>1)</t>
    </r>
  </si>
  <si>
    <r>
      <t>2</t>
    </r>
    <r>
      <rPr>
        <vertAlign val="superscript"/>
        <sz val="12"/>
        <color indexed="8"/>
        <rFont val="Calibri"/>
        <family val="2"/>
      </rPr>
      <t>1)</t>
    </r>
  </si>
  <si>
    <r>
      <t>5</t>
    </r>
    <r>
      <rPr>
        <vertAlign val="superscript"/>
        <sz val="12"/>
        <color indexed="8"/>
        <rFont val="Calibri"/>
        <family val="2"/>
      </rPr>
      <t>1)</t>
    </r>
  </si>
  <si>
    <r>
      <t>3</t>
    </r>
    <r>
      <rPr>
        <vertAlign val="superscript"/>
        <sz val="12"/>
        <color indexed="8"/>
        <rFont val="Calibri"/>
        <family val="2"/>
      </rPr>
      <t>1)</t>
    </r>
  </si>
  <si>
    <t>1) Estimated data.</t>
  </si>
  <si>
    <r>
      <t>282</t>
    </r>
    <r>
      <rPr>
        <vertAlign val="superscript"/>
        <sz val="12"/>
        <color indexed="8"/>
        <rFont val="Calibri"/>
        <family val="2"/>
      </rPr>
      <t>2)</t>
    </r>
  </si>
  <si>
    <r>
      <t>278</t>
    </r>
    <r>
      <rPr>
        <vertAlign val="superscript"/>
        <sz val="12"/>
        <color indexed="8"/>
        <rFont val="Calibri"/>
        <family val="2"/>
      </rPr>
      <t>3)</t>
    </r>
  </si>
  <si>
    <r>
      <t>139</t>
    </r>
    <r>
      <rPr>
        <vertAlign val="superscript"/>
        <sz val="12"/>
        <color indexed="8"/>
        <rFont val="Calibri"/>
        <family val="2"/>
      </rPr>
      <t>3)</t>
    </r>
  </si>
  <si>
    <r>
      <t>58</t>
    </r>
    <r>
      <rPr>
        <vertAlign val="superscript"/>
        <sz val="12"/>
        <color indexed="8"/>
        <rFont val="Calibri"/>
        <family val="2"/>
      </rPr>
      <t>2)</t>
    </r>
  </si>
  <si>
    <r>
      <t>28</t>
    </r>
    <r>
      <rPr>
        <vertAlign val="superscript"/>
        <sz val="12"/>
        <color indexed="8"/>
        <rFont val="Calibri"/>
        <family val="2"/>
      </rPr>
      <t>2)</t>
    </r>
  </si>
  <si>
    <r>
      <t>24</t>
    </r>
    <r>
      <rPr>
        <vertAlign val="superscript"/>
        <sz val="12"/>
        <color indexed="8"/>
        <rFont val="Calibri"/>
        <family val="2"/>
      </rPr>
      <t>3)</t>
    </r>
  </si>
  <si>
    <r>
      <t>12</t>
    </r>
    <r>
      <rPr>
        <vertAlign val="superscript"/>
        <sz val="12"/>
        <color indexed="8"/>
        <rFont val="Calibri"/>
        <family val="2"/>
      </rPr>
      <t>3)</t>
    </r>
  </si>
  <si>
    <r>
      <t>27</t>
    </r>
    <r>
      <rPr>
        <vertAlign val="superscript"/>
        <sz val="12"/>
        <color indexed="8"/>
        <rFont val="Calibri"/>
        <family val="2"/>
      </rPr>
      <t>3)</t>
    </r>
  </si>
  <si>
    <r>
      <t>21</t>
    </r>
    <r>
      <rPr>
        <vertAlign val="superscript"/>
        <sz val="12"/>
        <color indexed="8"/>
        <rFont val="Calibri"/>
        <family val="2"/>
      </rPr>
      <t>3)</t>
    </r>
  </si>
  <si>
    <t xml:space="preserve">2) The different values for number of plants  are due to the usage of different methodology starting from 2007. </t>
  </si>
  <si>
    <t>3) Data are available from 2007.</t>
  </si>
  <si>
    <r>
      <t>5</t>
    </r>
    <r>
      <rPr>
        <vertAlign val="superscript"/>
        <sz val="12"/>
        <color indexed="8"/>
        <rFont val="Calibri"/>
        <family val="2"/>
      </rPr>
      <t>4)</t>
    </r>
  </si>
  <si>
    <r>
      <t>4</t>
    </r>
    <r>
      <rPr>
        <vertAlign val="superscript"/>
        <sz val="12"/>
        <color indexed="8"/>
        <rFont val="Calibri"/>
        <family val="2"/>
      </rPr>
      <t>4)</t>
    </r>
  </si>
  <si>
    <r>
      <t>40</t>
    </r>
    <r>
      <rPr>
        <vertAlign val="superscript"/>
        <sz val="12"/>
        <color indexed="8"/>
        <rFont val="Calibri"/>
        <family val="2"/>
      </rPr>
      <t>4)</t>
    </r>
  </si>
  <si>
    <r>
      <t>10</t>
    </r>
    <r>
      <rPr>
        <vertAlign val="superscript"/>
        <sz val="12"/>
        <color indexed="8"/>
        <rFont val="Calibri"/>
        <family val="2"/>
      </rPr>
      <t>4)</t>
    </r>
  </si>
  <si>
    <r>
      <t>3</t>
    </r>
    <r>
      <rPr>
        <vertAlign val="superscript"/>
        <sz val="12"/>
        <color indexed="8"/>
        <rFont val="Calibri"/>
        <family val="2"/>
      </rPr>
      <t>4)</t>
    </r>
  </si>
  <si>
    <r>
      <t>2</t>
    </r>
    <r>
      <rPr>
        <vertAlign val="superscript"/>
        <sz val="12"/>
        <color indexed="8"/>
        <rFont val="Calibri"/>
        <family val="2"/>
      </rPr>
      <t>4)</t>
    </r>
  </si>
  <si>
    <t>4) Data are available from 2011.</t>
  </si>
  <si>
    <r>
      <t>0.3</t>
    </r>
    <r>
      <rPr>
        <vertAlign val="superscript"/>
        <sz val="12"/>
        <color indexed="8"/>
        <rFont val="Calibri"/>
        <family val="2"/>
      </rPr>
      <t>5)</t>
    </r>
  </si>
  <si>
    <r>
      <t>2</t>
    </r>
    <r>
      <rPr>
        <vertAlign val="superscript"/>
        <sz val="12"/>
        <color indexed="8"/>
        <rFont val="Calibri"/>
        <family val="2"/>
      </rPr>
      <t>5)</t>
    </r>
  </si>
  <si>
    <r>
      <t>22</t>
    </r>
    <r>
      <rPr>
        <vertAlign val="superscript"/>
        <sz val="12"/>
        <color indexed="8"/>
        <rFont val="Calibri"/>
        <family val="2"/>
      </rPr>
      <t>5)</t>
    </r>
  </si>
  <si>
    <r>
      <t>16</t>
    </r>
    <r>
      <rPr>
        <vertAlign val="superscript"/>
        <sz val="12"/>
        <color indexed="8"/>
        <rFont val="Calibri"/>
        <family val="2"/>
      </rPr>
      <t>5)</t>
    </r>
  </si>
  <si>
    <t>5) Data are available from 2012.</t>
  </si>
  <si>
    <t>More information:</t>
  </si>
  <si>
    <r>
      <t>2001</t>
    </r>
    <r>
      <rPr>
        <vertAlign val="superscript"/>
        <sz val="12"/>
        <color indexed="8"/>
        <rFont val="Calibri"/>
        <family val="2"/>
      </rPr>
      <t>1)</t>
    </r>
  </si>
  <si>
    <r>
      <t>2002</t>
    </r>
    <r>
      <rPr>
        <vertAlign val="superscript"/>
        <sz val="12"/>
        <color indexed="8"/>
        <rFont val="Calibri"/>
        <family val="2"/>
      </rPr>
      <t>1)</t>
    </r>
  </si>
  <si>
    <r>
      <t>2003</t>
    </r>
    <r>
      <rPr>
        <vertAlign val="superscript"/>
        <sz val="12"/>
        <color indexed="8"/>
        <rFont val="Calibri"/>
        <family val="2"/>
      </rPr>
      <t>1)</t>
    </r>
  </si>
  <si>
    <r>
      <t>209</t>
    </r>
    <r>
      <rPr>
        <vertAlign val="superscript"/>
        <sz val="12"/>
        <color indexed="8"/>
        <rFont val="Calibri"/>
        <family val="2"/>
      </rPr>
      <t>3)</t>
    </r>
  </si>
  <si>
    <r>
      <t>210</t>
    </r>
    <r>
      <rPr>
        <vertAlign val="superscript"/>
        <sz val="12"/>
        <color indexed="8"/>
        <rFont val="Calibri"/>
        <family val="2"/>
      </rPr>
      <t>3)</t>
    </r>
  </si>
  <si>
    <r>
      <t>203</t>
    </r>
    <r>
      <rPr>
        <vertAlign val="superscript"/>
        <sz val="12"/>
        <color indexed="8"/>
        <rFont val="Calibri"/>
        <family val="2"/>
      </rPr>
      <t>3)</t>
    </r>
  </si>
  <si>
    <r>
      <t>Imports of water</t>
    </r>
    <r>
      <rPr>
        <vertAlign val="superscript"/>
        <sz val="12"/>
        <color indexed="8"/>
        <rFont val="Calibri"/>
        <family val="2"/>
      </rPr>
      <t>6)7)</t>
    </r>
  </si>
  <si>
    <r>
      <t>Exports of water</t>
    </r>
    <r>
      <rPr>
        <vertAlign val="superscript"/>
        <sz val="12"/>
        <color indexed="8"/>
        <rFont val="Calibri"/>
        <family val="2"/>
      </rPr>
      <t>6)</t>
    </r>
  </si>
  <si>
    <t>SORS</t>
  </si>
  <si>
    <t>Water Framework Directive, WFD - 2000/60/EC; JQ OECD/Eurostat – Inland water; Questionnaire REQ12 – Regional Environmental Data Collection - Inland water; JQ UNSD/UNEP – Environmental Statistics; FAO– Agricultural resources - Land use and irrigation questionnaire
Development of “agri-environmental” indicators, COM/2006/508 final, for monitoring the integration of environmental concerns into the common agricultural policy) - SEC 2006/1136</t>
  </si>
  <si>
    <t>Statistical releases on Drinking water supply in the Republic of Serbia, Water use and protection against pollution in the Republic of Serbia, Irrigation in Republic of Serbia, Eco-bulletin,  Statistical Yearbook of the Republic of Serbia – Environment,   Municipalities and regions in the Republic of Serbia,   Statistical pocketbook of Serbia</t>
  </si>
  <si>
    <t>Statistical Office of the Republic of Serbia (SORS); Serbian Environmental Protection Agency; Ministry of Agriculture, Forestry and Water Management-
Directorate for Water; Faculties and other relevant institutions….</t>
  </si>
  <si>
    <t>Water Framework Directive, WFD - 2000/60/EC; JQ OECD/Eurostat – Inland water; Questionnaire REQ12 – Regional Environmental Data Collection - Inland water; JQ UNSD/UNEP – Environmental Statistics</t>
  </si>
  <si>
    <t>Statistical releases on Drinking water supply in the Republic of Serbia, Eco-bulletin,   Statistical Yearbook of the Republic of Serbia – Environment,   Municipalities and regions in the Republic of Serbia,   Statistical pocketbook of Serbia</t>
  </si>
  <si>
    <t xml:space="preserve">Institute for Public Health of Serbia "Dr Milan Jovanović Batut", Statistical Office of the Republic of Serbia (SORS); Serbian Environmental Protection Agency; Ministry of Agriculture, Forestry and Water Management-
Directorate for Water; Faculties and other relevant institutions </t>
  </si>
  <si>
    <t xml:space="preserve"> Statistical release on  Drinking water supply in the Republic of Serbia,  Statistical Yearbook of the Republic of Serbia – Environment,   Municipalities and regions in the Republic of Serbia,   Statistical pocketbook of Serbia, Eko-bulletin</t>
  </si>
  <si>
    <t>Statistical Office of the Republic of Serbia (SORS); Serbian Environmental Protection Agency; Faculties and other relevant institutions</t>
  </si>
  <si>
    <t>SEPA</t>
  </si>
  <si>
    <t>SORS        SEPA</t>
  </si>
  <si>
    <t>Regulation (EC) No. 2150/2002 of the European Parliament on Waste Statistics, on statistical reporting on waste, adopted by the European Parliament;
 Commission Regulation on waste statistics No 849/2010, on statistical reporting on waste, amending Regulation (EC) No 2150/2002; JQ OECD/Eurostat – Waste statistics; JQ UNSD/UNEP – Environmental statistics</t>
  </si>
  <si>
    <t xml:space="preserve">Statistical release–Industrial waste in the Republic of Serbia; Statistical Yearbook of the Republic of Serbia – Environment; Statistical pocketbook of Serbia; Eco-bulletin </t>
  </si>
  <si>
    <r>
      <t xml:space="preserve">1) </t>
    </r>
    <r>
      <rPr>
        <sz val="12"/>
        <color indexed="8"/>
        <rFont val="Calibri"/>
        <family val="2"/>
      </rPr>
      <t>Estimated data</t>
    </r>
  </si>
  <si>
    <r>
      <t>2)</t>
    </r>
    <r>
      <rPr>
        <sz val="12"/>
        <color indexed="8"/>
        <rFont val="Calibri"/>
        <family val="2"/>
      </rPr>
      <t xml:space="preserve"> Data are taken from Census 2011</t>
    </r>
  </si>
  <si>
    <t xml:space="preserve">Statistical releases on Waste waters from settlements in the Republic of Serbia, Water use and protection against pollution in the Republic of Serbia, Statistical Yearbook of the Republic of Serbia – Environment,   Municipalities and regions in the Republic of Serbia,   Statistical pocketbook of Serbia, Eko-bulletin </t>
  </si>
  <si>
    <t xml:space="preserve"> Statistical releases on  Wastewater from settlements in the Republic of Serbia,  Drinking water supply in the Republic of Serbia, Statistical Yearbook of the Republic of Serbia – Environment,   Municipalities and regions in the Republic of Serbia,   Statistical pocketbook of Serbia, Eko-bulletin</t>
  </si>
  <si>
    <t xml:space="preserve">6) Data on improt and export of water are collected by  Republic Hydrometeorological Service of Serbia (RHSS) are not applicable according to the indicator C1: Renewable freshwater resources, because surveys RHSS covers only surface water and do not cover groundwater. </t>
  </si>
  <si>
    <t xml:space="preserve">Hazardous waste </t>
  </si>
  <si>
    <r>
      <t xml:space="preserve">Non-hazardous  industrial waste </t>
    </r>
    <r>
      <rPr>
        <b/>
        <vertAlign val="superscript"/>
        <sz val="12"/>
        <color indexed="8"/>
        <rFont val="Calibri"/>
        <family val="2"/>
      </rPr>
      <t>2) 3)</t>
    </r>
  </si>
  <si>
    <r>
      <t xml:space="preserve">Municipal waste </t>
    </r>
    <r>
      <rPr>
        <b/>
        <vertAlign val="superscript"/>
        <sz val="12"/>
        <rFont val="Calibri"/>
        <family val="2"/>
      </rPr>
      <t>1)</t>
    </r>
  </si>
  <si>
    <r>
      <t>1)</t>
    </r>
    <r>
      <rPr>
        <sz val="9"/>
        <color indexed="48"/>
        <rFont val="Calibri"/>
        <family val="2"/>
      </rPr>
      <t xml:space="preserve"> </t>
    </r>
    <r>
      <rPr>
        <sz val="9"/>
        <color indexed="8"/>
        <rFont val="Calibri"/>
        <family val="2"/>
      </rPr>
      <t>Source for Municipal waste managed  is SEPA. Only for landfilling on a controlled site.</t>
    </r>
  </si>
  <si>
    <r>
      <t>2)</t>
    </r>
    <r>
      <rPr>
        <sz val="9"/>
        <rFont val="Calibri"/>
        <family val="2"/>
      </rPr>
      <t xml:space="preserve"> The submitted data on non-hazardous industrial waste covered waste generated and treated from Activities (ISIC Rev.4) - sections B(05-09), C(10-33) and D(35); according Waste Statistical Regulation 2150/2002.  </t>
    </r>
  </si>
  <si>
    <r>
      <t>3)</t>
    </r>
    <r>
      <rPr>
        <sz val="9"/>
        <color indexed="48"/>
        <rFont val="Calibri"/>
        <family val="2"/>
      </rPr>
      <t xml:space="preserve"> </t>
    </r>
    <r>
      <rPr>
        <sz val="9"/>
        <rFont val="Calibri"/>
        <family val="2"/>
      </rPr>
      <t>The submitted data on reuse and recycling obtain from plants which belong (ISIC Rev.4) - sections C(10-33). Internally recycled waste is excluded from reporting on waste generation and from reporting on waste treatment.</t>
    </r>
  </si>
  <si>
    <r>
      <t xml:space="preserve">1) </t>
    </r>
    <r>
      <rPr>
        <sz val="11"/>
        <color indexed="8"/>
        <rFont val="Calibri"/>
        <family val="2"/>
      </rPr>
      <t>Estimated data</t>
    </r>
  </si>
  <si>
    <r>
      <t>2)</t>
    </r>
    <r>
      <rPr>
        <sz val="11"/>
        <color indexed="8"/>
        <rFont val="Calibri"/>
        <family val="2"/>
      </rPr>
      <t xml:space="preserve"> Data are taken from Census 2011</t>
    </r>
  </si>
  <si>
    <r>
      <t xml:space="preserve">7.186 </t>
    </r>
    <r>
      <rPr>
        <vertAlign val="superscript"/>
        <sz val="12"/>
        <color indexed="8"/>
        <rFont val="Calibri"/>
        <family val="2"/>
      </rPr>
      <t>2)</t>
    </r>
  </si>
  <si>
    <r>
      <t xml:space="preserve">5.048 </t>
    </r>
    <r>
      <rPr>
        <vertAlign val="superscript"/>
        <sz val="12"/>
        <color indexed="8"/>
        <rFont val="Calibri"/>
        <family val="2"/>
      </rPr>
      <t>1)</t>
    </r>
  </si>
  <si>
    <r>
      <t xml:space="preserve">5.117 </t>
    </r>
    <r>
      <rPr>
        <vertAlign val="superscript"/>
        <sz val="12"/>
        <color indexed="8"/>
        <rFont val="Calibri"/>
        <family val="2"/>
      </rPr>
      <t>1)</t>
    </r>
  </si>
  <si>
    <r>
      <t xml:space="preserve">5.142 </t>
    </r>
    <r>
      <rPr>
        <vertAlign val="superscript"/>
        <sz val="12"/>
        <color indexed="8"/>
        <rFont val="Calibri"/>
        <family val="2"/>
      </rPr>
      <t>1)</t>
    </r>
  </si>
  <si>
    <r>
      <t xml:space="preserve">5.215 </t>
    </r>
    <r>
      <rPr>
        <vertAlign val="superscript"/>
        <sz val="12"/>
        <color indexed="8"/>
        <rFont val="Calibri"/>
        <family val="2"/>
      </rPr>
      <t>1)</t>
    </r>
  </si>
  <si>
    <r>
      <t xml:space="preserve">5.227 </t>
    </r>
    <r>
      <rPr>
        <vertAlign val="superscript"/>
        <sz val="12"/>
        <color indexed="8"/>
        <rFont val="Calibri"/>
        <family val="2"/>
      </rPr>
      <t>1)</t>
    </r>
  </si>
  <si>
    <r>
      <t xml:space="preserve">5.480 </t>
    </r>
    <r>
      <rPr>
        <vertAlign val="superscript"/>
        <sz val="12"/>
        <color indexed="8"/>
        <rFont val="Calibri"/>
        <family val="2"/>
      </rPr>
      <t>1)</t>
    </r>
  </si>
  <si>
    <r>
      <t>5.526</t>
    </r>
    <r>
      <rPr>
        <vertAlign val="superscript"/>
        <sz val="12"/>
        <color indexed="8"/>
        <rFont val="Calibri"/>
        <family val="2"/>
      </rPr>
      <t xml:space="preserve"> 1)</t>
    </r>
  </si>
  <si>
    <r>
      <t xml:space="preserve">3.288 </t>
    </r>
    <r>
      <rPr>
        <vertAlign val="superscript"/>
        <sz val="12"/>
        <color indexed="8"/>
        <rFont val="Calibri"/>
        <family val="2"/>
      </rPr>
      <t>1)</t>
    </r>
  </si>
  <si>
    <r>
      <t xml:space="preserve">3.338 </t>
    </r>
    <r>
      <rPr>
        <vertAlign val="superscript"/>
        <sz val="12"/>
        <color indexed="8"/>
        <rFont val="Calibri"/>
        <family val="2"/>
      </rPr>
      <t>1)</t>
    </r>
  </si>
  <si>
    <r>
      <t xml:space="preserve">3.389 </t>
    </r>
    <r>
      <rPr>
        <vertAlign val="superscript"/>
        <sz val="12"/>
        <color indexed="8"/>
        <rFont val="Calibri"/>
        <family val="2"/>
      </rPr>
      <t>1)</t>
    </r>
  </si>
  <si>
    <r>
      <t xml:space="preserve">3.459 </t>
    </r>
    <r>
      <rPr>
        <vertAlign val="superscript"/>
        <sz val="12"/>
        <color indexed="8"/>
        <rFont val="Calibri"/>
        <family val="2"/>
      </rPr>
      <t>1)</t>
    </r>
  </si>
  <si>
    <r>
      <t xml:space="preserve">3.604 </t>
    </r>
    <r>
      <rPr>
        <vertAlign val="superscript"/>
        <sz val="12"/>
        <color indexed="8"/>
        <rFont val="Calibri"/>
        <family val="2"/>
      </rPr>
      <t>1)</t>
    </r>
  </si>
  <si>
    <r>
      <t xml:space="preserve">3.670 </t>
    </r>
    <r>
      <rPr>
        <vertAlign val="superscript"/>
        <sz val="12"/>
        <color indexed="8"/>
        <rFont val="Calibri"/>
        <family val="2"/>
      </rPr>
      <t>1)</t>
    </r>
  </si>
  <si>
    <r>
      <t xml:space="preserve">0.105 </t>
    </r>
    <r>
      <rPr>
        <vertAlign val="superscript"/>
        <sz val="12"/>
        <color indexed="8"/>
        <rFont val="Calibri"/>
        <family val="2"/>
      </rPr>
      <t>1)</t>
    </r>
  </si>
  <si>
    <r>
      <t>0.081</t>
    </r>
    <r>
      <rPr>
        <vertAlign val="superscript"/>
        <sz val="12"/>
        <color indexed="8"/>
        <rFont val="Calibri"/>
        <family val="2"/>
      </rPr>
      <t>1)</t>
    </r>
  </si>
  <si>
    <r>
      <t xml:space="preserve">0.087 </t>
    </r>
    <r>
      <rPr>
        <vertAlign val="superscript"/>
        <sz val="12"/>
        <color indexed="8"/>
        <rFont val="Calibri"/>
        <family val="2"/>
      </rPr>
      <t>1)</t>
    </r>
  </si>
  <si>
    <r>
      <t xml:space="preserve">0.093 </t>
    </r>
    <r>
      <rPr>
        <vertAlign val="superscript"/>
        <sz val="12"/>
        <color indexed="8"/>
        <rFont val="Calibri"/>
        <family val="2"/>
      </rPr>
      <t>1)</t>
    </r>
  </si>
  <si>
    <r>
      <t xml:space="preserve">0.099 </t>
    </r>
    <r>
      <rPr>
        <vertAlign val="superscript"/>
        <sz val="12"/>
        <color indexed="8"/>
        <rFont val="Calibri"/>
        <family val="2"/>
      </rPr>
      <t>1)</t>
    </r>
  </si>
  <si>
    <r>
      <t xml:space="preserve">0.115 </t>
    </r>
    <r>
      <rPr>
        <vertAlign val="superscript"/>
        <sz val="12"/>
        <color indexed="8"/>
        <rFont val="Calibri"/>
        <family val="2"/>
      </rPr>
      <t>1)</t>
    </r>
  </si>
  <si>
    <r>
      <t xml:space="preserve">0.124 </t>
    </r>
    <r>
      <rPr>
        <vertAlign val="superscript"/>
        <sz val="12"/>
        <color indexed="8"/>
        <rFont val="Calibri"/>
        <family val="2"/>
      </rPr>
      <t>1)</t>
    </r>
  </si>
  <si>
    <r>
      <t xml:space="preserve">0.417 </t>
    </r>
    <r>
      <rPr>
        <vertAlign val="superscript"/>
        <sz val="12"/>
        <color indexed="8"/>
        <rFont val="Calibri"/>
        <family val="2"/>
      </rPr>
      <t>1)</t>
    </r>
  </si>
  <si>
    <r>
      <t xml:space="preserve">0.446 </t>
    </r>
    <r>
      <rPr>
        <vertAlign val="superscript"/>
        <sz val="12"/>
        <color indexed="8"/>
        <rFont val="Calibri"/>
        <family val="2"/>
      </rPr>
      <t>1)</t>
    </r>
  </si>
  <si>
    <r>
      <t xml:space="preserve">0.476 </t>
    </r>
    <r>
      <rPr>
        <vertAlign val="superscript"/>
        <sz val="12"/>
        <color indexed="8"/>
        <rFont val="Calibri"/>
        <family val="2"/>
      </rPr>
      <t>1)</t>
    </r>
  </si>
  <si>
    <r>
      <t xml:space="preserve">0.508 </t>
    </r>
    <r>
      <rPr>
        <vertAlign val="superscript"/>
        <sz val="12"/>
        <color indexed="8"/>
        <rFont val="Calibri"/>
        <family val="2"/>
      </rPr>
      <t>1)</t>
    </r>
  </si>
  <si>
    <r>
      <t xml:space="preserve">0.537 </t>
    </r>
    <r>
      <rPr>
        <vertAlign val="superscript"/>
        <sz val="12"/>
        <color indexed="8"/>
        <rFont val="Calibri"/>
        <family val="2"/>
      </rPr>
      <t>1)</t>
    </r>
  </si>
  <si>
    <r>
      <t xml:space="preserve">0.589 </t>
    </r>
    <r>
      <rPr>
        <vertAlign val="superscript"/>
        <sz val="12"/>
        <color indexed="8"/>
        <rFont val="Calibri"/>
        <family val="2"/>
      </rPr>
      <t>1)</t>
    </r>
  </si>
  <si>
    <r>
      <t xml:space="preserve">0.630 </t>
    </r>
    <r>
      <rPr>
        <vertAlign val="superscript"/>
        <sz val="12"/>
        <color indexed="8"/>
        <rFont val="Calibri"/>
        <family val="2"/>
      </rPr>
      <t>1)</t>
    </r>
  </si>
  <si>
    <r>
      <t xml:space="preserve">0.323 </t>
    </r>
    <r>
      <rPr>
        <vertAlign val="superscript"/>
        <sz val="12"/>
        <color indexed="8"/>
        <rFont val="Calibri"/>
        <family val="2"/>
      </rPr>
      <t>1)</t>
    </r>
  </si>
  <si>
    <r>
      <t xml:space="preserve">0.345 </t>
    </r>
    <r>
      <rPr>
        <vertAlign val="superscript"/>
        <sz val="12"/>
        <color indexed="8"/>
        <rFont val="Calibri"/>
        <family val="2"/>
      </rPr>
      <t>1)</t>
    </r>
  </si>
  <si>
    <r>
      <t xml:space="preserve">0.368 </t>
    </r>
    <r>
      <rPr>
        <vertAlign val="superscript"/>
        <sz val="12"/>
        <color indexed="8"/>
        <rFont val="Calibri"/>
        <family val="2"/>
      </rPr>
      <t>1)</t>
    </r>
  </si>
  <si>
    <r>
      <t xml:space="preserve">0.392 </t>
    </r>
    <r>
      <rPr>
        <vertAlign val="superscript"/>
        <sz val="12"/>
        <color indexed="8"/>
        <rFont val="Calibri"/>
        <family val="2"/>
      </rPr>
      <t>1)</t>
    </r>
  </si>
  <si>
    <r>
      <t xml:space="preserve">0.414 </t>
    </r>
    <r>
      <rPr>
        <vertAlign val="superscript"/>
        <sz val="12"/>
        <color indexed="8"/>
        <rFont val="Calibri"/>
        <family val="2"/>
      </rPr>
      <t>1)</t>
    </r>
  </si>
  <si>
    <r>
      <t xml:space="preserve">0.453 </t>
    </r>
    <r>
      <rPr>
        <vertAlign val="superscript"/>
        <sz val="12"/>
        <color indexed="8"/>
        <rFont val="Calibri"/>
        <family val="2"/>
      </rPr>
      <t>1)</t>
    </r>
  </si>
  <si>
    <r>
      <t xml:space="preserve">0.485 </t>
    </r>
    <r>
      <rPr>
        <vertAlign val="superscript"/>
        <sz val="12"/>
        <color indexed="8"/>
        <rFont val="Calibri"/>
        <family val="2"/>
      </rPr>
      <t>1)</t>
    </r>
  </si>
  <si>
    <r>
      <t xml:space="preserve">0.013 </t>
    </r>
    <r>
      <rPr>
        <vertAlign val="superscript"/>
        <sz val="12"/>
        <color indexed="8"/>
        <rFont val="Calibri"/>
        <family val="2"/>
      </rPr>
      <t>1)</t>
    </r>
  </si>
  <si>
    <r>
      <t xml:space="preserve">0.014 </t>
    </r>
    <r>
      <rPr>
        <vertAlign val="superscript"/>
        <sz val="12"/>
        <color indexed="8"/>
        <rFont val="Calibri"/>
        <family val="2"/>
      </rPr>
      <t>1)</t>
    </r>
  </si>
  <si>
    <r>
      <t>0.015</t>
    </r>
    <r>
      <rPr>
        <vertAlign val="superscript"/>
        <sz val="12"/>
        <color indexed="8"/>
        <rFont val="Calibri"/>
        <family val="2"/>
      </rPr>
      <t>1)</t>
    </r>
  </si>
  <si>
    <r>
      <t xml:space="preserve">0.016 </t>
    </r>
    <r>
      <rPr>
        <vertAlign val="superscript"/>
        <sz val="12"/>
        <color indexed="8"/>
        <rFont val="Calibri"/>
        <family val="2"/>
      </rPr>
      <t>1)</t>
    </r>
  </si>
  <si>
    <r>
      <t xml:space="preserve">0.017 </t>
    </r>
    <r>
      <rPr>
        <vertAlign val="superscript"/>
        <sz val="12"/>
        <color indexed="8"/>
        <rFont val="Calibri"/>
        <family val="2"/>
      </rPr>
      <t>1)</t>
    </r>
  </si>
  <si>
    <r>
      <t xml:space="preserve">0.019 </t>
    </r>
    <r>
      <rPr>
        <vertAlign val="superscript"/>
        <sz val="12"/>
        <color indexed="8"/>
        <rFont val="Calibri"/>
        <family val="2"/>
      </rPr>
      <t>1)</t>
    </r>
  </si>
  <si>
    <r>
      <t xml:space="preserve">0.021 </t>
    </r>
    <r>
      <rPr>
        <vertAlign val="superscript"/>
        <sz val="12"/>
        <color indexed="8"/>
        <rFont val="Calibri"/>
        <family val="2"/>
      </rPr>
      <t>1)</t>
    </r>
  </si>
  <si>
    <r>
      <t>2.870</t>
    </r>
    <r>
      <rPr>
        <vertAlign val="superscript"/>
        <sz val="12"/>
        <color indexed="8"/>
        <rFont val="Calibri"/>
        <family val="2"/>
      </rPr>
      <t xml:space="preserve"> 1)</t>
    </r>
  </si>
  <si>
    <r>
      <t xml:space="preserve">2.892 </t>
    </r>
    <r>
      <rPr>
        <vertAlign val="superscript"/>
        <sz val="12"/>
        <color indexed="8"/>
        <rFont val="Calibri"/>
        <family val="2"/>
      </rPr>
      <t>1)</t>
    </r>
  </si>
  <si>
    <r>
      <t xml:space="preserve">2.912 </t>
    </r>
    <r>
      <rPr>
        <vertAlign val="superscript"/>
        <sz val="12"/>
        <color indexed="8"/>
        <rFont val="Calibri"/>
        <family val="2"/>
      </rPr>
      <t>1)</t>
    </r>
  </si>
  <si>
    <r>
      <t xml:space="preserve">2.932 </t>
    </r>
    <r>
      <rPr>
        <vertAlign val="superscript"/>
        <sz val="12"/>
        <color indexed="8"/>
        <rFont val="Calibri"/>
        <family val="2"/>
      </rPr>
      <t>1)</t>
    </r>
  </si>
  <si>
    <r>
      <t xml:space="preserve">2.921 </t>
    </r>
    <r>
      <rPr>
        <vertAlign val="superscript"/>
        <sz val="12"/>
        <color indexed="8"/>
        <rFont val="Calibri"/>
        <family val="2"/>
      </rPr>
      <t>1)</t>
    </r>
  </si>
  <si>
    <r>
      <t xml:space="preserve">3.015 </t>
    </r>
    <r>
      <rPr>
        <vertAlign val="superscript"/>
        <sz val="12"/>
        <color indexed="8"/>
        <rFont val="Calibri"/>
        <family val="2"/>
      </rPr>
      <t>1)</t>
    </r>
  </si>
  <si>
    <r>
      <t>3.039</t>
    </r>
    <r>
      <rPr>
        <vertAlign val="superscript"/>
        <sz val="12"/>
        <color indexed="8"/>
        <rFont val="Calibri"/>
        <family val="2"/>
      </rPr>
      <t xml:space="preserve"> 1)</t>
    </r>
  </si>
  <si>
    <r>
      <t>1.760</t>
    </r>
    <r>
      <rPr>
        <vertAlign val="superscript"/>
        <sz val="12"/>
        <color indexed="8"/>
        <rFont val="Calibri"/>
        <family val="2"/>
      </rPr>
      <t xml:space="preserve"> 1)</t>
    </r>
  </si>
  <si>
    <r>
      <t xml:space="preserve">1.778 </t>
    </r>
    <r>
      <rPr>
        <vertAlign val="superscript"/>
        <sz val="12"/>
        <color indexed="8"/>
        <rFont val="Calibri"/>
        <family val="2"/>
      </rPr>
      <t>1)</t>
    </r>
  </si>
  <si>
    <r>
      <t xml:space="preserve">1.752 </t>
    </r>
    <r>
      <rPr>
        <vertAlign val="superscript"/>
        <sz val="12"/>
        <color indexed="8"/>
        <rFont val="Calibri"/>
        <family val="2"/>
      </rPr>
      <t>1)</t>
    </r>
  </si>
  <si>
    <r>
      <t xml:space="preserve">1.774 </t>
    </r>
    <r>
      <rPr>
        <vertAlign val="superscript"/>
        <sz val="12"/>
        <color indexed="8"/>
        <rFont val="Calibri"/>
        <family val="2"/>
      </rPr>
      <t>1)</t>
    </r>
  </si>
  <si>
    <r>
      <t xml:space="preserve">2.109 </t>
    </r>
    <r>
      <rPr>
        <vertAlign val="superscript"/>
        <sz val="12"/>
        <color indexed="8"/>
        <rFont val="Calibri"/>
        <family val="2"/>
      </rPr>
      <t>1)</t>
    </r>
  </si>
  <si>
    <r>
      <t xml:space="preserve">2.405 </t>
    </r>
    <r>
      <rPr>
        <vertAlign val="superscript"/>
        <sz val="12"/>
        <color indexed="8"/>
        <rFont val="Calibri"/>
        <family val="2"/>
      </rPr>
      <t>1)</t>
    </r>
  </si>
  <si>
    <r>
      <t xml:space="preserve">2.287 </t>
    </r>
    <r>
      <rPr>
        <vertAlign val="superscript"/>
        <sz val="12"/>
        <color indexed="8"/>
        <rFont val="Calibri"/>
        <family val="2"/>
      </rPr>
      <t>1)</t>
    </r>
  </si>
  <si>
    <r>
      <t xml:space="preserve">3.440 </t>
    </r>
    <r>
      <rPr>
        <vertAlign val="superscript"/>
        <sz val="12"/>
        <color indexed="8"/>
        <rFont val="Calibri"/>
        <family val="2"/>
      </rPr>
      <t>1)</t>
    </r>
  </si>
  <si>
    <t>Submitted by the Republic of Serbia</t>
  </si>
  <si>
    <t>Prepared by   Milijana Ćeranić, Statistical Office of the Republic of Serbia and Tihomir Popović Serbian Environmental Protection Agency</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</si>
</sst>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Kč&quot;;\-#,##0\ &quot;Kč&quot;"/>
    <numFmt numFmtId="179" formatCode="#,##0\ &quot;Kč&quot;;[Red]\-#,##0\ &quot;Kč&quot;"/>
    <numFmt numFmtId="180" formatCode="#,##0.00\ &quot;Kč&quot;;\-#,##0.00\ &quot;Kč&quot;"/>
    <numFmt numFmtId="181" formatCode="#,##0.00\ &quot;Kč&quot;;[Red]\-#,##0.00\ &quot;Kč&quot;"/>
    <numFmt numFmtId="182" formatCode="_-* #,##0\ &quot;Kč&quot;_-;\-* #,##0\ &quot;Kč&quot;_-;_-* &quot;-&quot;\ &quot;Kč&quot;_-;_-@_-"/>
    <numFmt numFmtId="183" formatCode="_-* #,##0\ _K_č_-;\-* #,##0\ _K_č_-;_-* &quot;-&quot;\ _K_č_-;_-@_-"/>
    <numFmt numFmtId="184" formatCode="_-* #,##0.00\ &quot;Kč&quot;_-;\-* #,##0.00\ &quot;Kč&quot;_-;_-* &quot;-&quot;??\ &quot;Kč&quot;_-;_-@_-"/>
    <numFmt numFmtId="185" formatCode="_-* #,##0.00\ _K_č_-;\-* #,##0.00\ _K_č_-;_-* &quot;-&quot;??\ _K_č_-;_-@_-"/>
    <numFmt numFmtId="186" formatCode="&quot;Yes&quot;;&quot;Yes&quot;;&quot;No&quot;"/>
    <numFmt numFmtId="187" formatCode="&quot;True&quot;;&quot;True&quot;;&quot;False&quot;"/>
    <numFmt numFmtId="188" formatCode="&quot;On&quot;;&quot;On&quot;;&quot;Off&quot;"/>
    <numFmt numFmtId="189" formatCode="[$¥€-2]\ #\ ##,000_);[Red]\([$€-2]\ #\ ##,000\)"/>
    <numFmt numFmtId="190" formatCode="###\ ###"/>
    <numFmt numFmtId="191" formatCode="#\ ##0"/>
    <numFmt numFmtId="192" formatCode="0.00000"/>
    <numFmt numFmtId="193" formatCode="0.000"/>
    <numFmt numFmtId="194" formatCode="0.0"/>
    <numFmt numFmtId="195" formatCode="#,##0.000"/>
  </numFmts>
  <fonts count="81">
    <font>
      <sz val="11"/>
      <color theme="1"/>
      <name val="Calibri"/>
      <family val="2"/>
    </font>
    <font>
      <sz val="11"/>
      <color indexed="8"/>
      <name val="Calibri"/>
      <family val="2"/>
    </font>
    <font>
      <b/>
      <sz val="14"/>
      <color indexed="8"/>
      <name val="Calibri"/>
      <family val="2"/>
    </font>
    <font>
      <b/>
      <i/>
      <sz val="14"/>
      <color indexed="8"/>
      <name val="Calibri"/>
      <family val="2"/>
    </font>
    <font>
      <i/>
      <sz val="14"/>
      <color indexed="8"/>
      <name val="Calibri"/>
      <family val="2"/>
    </font>
    <font>
      <b/>
      <sz val="12"/>
      <color indexed="8"/>
      <name val="Calibri"/>
      <family val="2"/>
    </font>
    <font>
      <sz val="9"/>
      <name val="Tahoma"/>
      <family val="2"/>
    </font>
    <font>
      <b/>
      <sz val="9"/>
      <name val="Tahoma"/>
      <family val="2"/>
    </font>
    <font>
      <b/>
      <sz val="12"/>
      <name val="Calibri"/>
      <family val="2"/>
    </font>
    <font>
      <sz val="11"/>
      <name val="Calibri"/>
      <family val="2"/>
    </font>
    <font>
      <sz val="12"/>
      <color indexed="8"/>
      <name val="Calibri"/>
      <family val="2"/>
    </font>
    <font>
      <sz val="10"/>
      <color indexed="8"/>
      <name val="Calibri"/>
      <family val="2"/>
    </font>
    <font>
      <b/>
      <sz val="14"/>
      <name val="Calibri"/>
      <family val="2"/>
    </font>
    <font>
      <i/>
      <sz val="14"/>
      <name val="Calibri"/>
      <family val="2"/>
    </font>
    <font>
      <b/>
      <vertAlign val="superscript"/>
      <sz val="12"/>
      <color indexed="8"/>
      <name val="Calibri"/>
      <family val="2"/>
    </font>
    <font>
      <sz val="11"/>
      <color indexed="10"/>
      <name val="Calibri"/>
      <family val="2"/>
    </font>
    <font>
      <sz val="12"/>
      <name val="Calibri"/>
      <family val="2"/>
    </font>
    <font>
      <sz val="12"/>
      <color indexed="8"/>
      <name val="Symbol"/>
      <family val="1"/>
    </font>
    <font>
      <b/>
      <sz val="11"/>
      <color indexed="8"/>
      <name val="Calibri"/>
      <family val="2"/>
    </font>
    <font>
      <b/>
      <sz val="12"/>
      <color indexed="8"/>
      <name val="Times New Roman"/>
      <family val="1"/>
    </font>
    <font>
      <b/>
      <i/>
      <sz val="12"/>
      <color indexed="8"/>
      <name val="Times-BoldItalic"/>
      <family val="0"/>
    </font>
    <font>
      <b/>
      <i/>
      <sz val="15.5"/>
      <color indexed="8"/>
      <name val="Times-BoldItalic"/>
      <family val="0"/>
    </font>
    <font>
      <b/>
      <sz val="14"/>
      <color indexed="8"/>
      <name val="Times New Roman"/>
      <family val="1"/>
    </font>
    <font>
      <vertAlign val="superscript"/>
      <sz val="10"/>
      <color indexed="8"/>
      <name val="Calibri"/>
      <family val="2"/>
    </font>
    <font>
      <i/>
      <sz val="10"/>
      <color indexed="8"/>
      <name val="Calibri"/>
      <family val="2"/>
    </font>
    <font>
      <u val="single"/>
      <sz val="10"/>
      <color indexed="12"/>
      <name val="Calibri"/>
      <family val="2"/>
    </font>
    <font>
      <i/>
      <sz val="12"/>
      <color indexed="8"/>
      <name val="Calibri"/>
      <family val="2"/>
    </font>
    <font>
      <i/>
      <sz val="10"/>
      <color indexed="8"/>
      <name val="Times New Roman"/>
      <family val="1"/>
    </font>
    <font>
      <sz val="12"/>
      <color indexed="8"/>
      <name val="Times-BoldItalic"/>
      <family val="0"/>
    </font>
    <font>
      <b/>
      <sz val="12"/>
      <color indexed="8"/>
      <name val="Times-BoldItalic"/>
      <family val="0"/>
    </font>
    <font>
      <i/>
      <sz val="11"/>
      <color indexed="8"/>
      <name val="Calibri"/>
      <family val="2"/>
    </font>
    <font>
      <u val="single"/>
      <sz val="10"/>
      <color indexed="8"/>
      <name val="Calibri"/>
      <family val="2"/>
    </font>
    <font>
      <sz val="8"/>
      <name val="Calibri"/>
      <family val="2"/>
    </font>
    <font>
      <sz val="10"/>
      <name val="Arial"/>
      <family val="2"/>
    </font>
    <font>
      <sz val="9"/>
      <name val="Arial"/>
      <family val="2"/>
    </font>
    <font>
      <vertAlign val="superscript"/>
      <sz val="12"/>
      <color indexed="8"/>
      <name val="Calibri"/>
      <family val="2"/>
    </font>
    <font>
      <b/>
      <sz val="10"/>
      <color indexed="8"/>
      <name val="Calibri"/>
      <family val="2"/>
    </font>
    <font>
      <vertAlign val="superscript"/>
      <sz val="11"/>
      <color indexed="8"/>
      <name val="Calibri"/>
      <family val="2"/>
    </font>
    <font>
      <b/>
      <vertAlign val="superscript"/>
      <sz val="12"/>
      <name val="Calibri"/>
      <family val="2"/>
    </font>
    <font>
      <vertAlign val="superscript"/>
      <sz val="9"/>
      <name val="Calibri"/>
      <family val="2"/>
    </font>
    <font>
      <sz val="9"/>
      <color indexed="48"/>
      <name val="Calibri"/>
      <family val="2"/>
    </font>
    <font>
      <sz val="9"/>
      <color indexed="8"/>
      <name val="Calibri"/>
      <family val="2"/>
    </font>
    <font>
      <sz val="9"/>
      <name val="Calibri"/>
      <family val="2"/>
    </font>
    <font>
      <vertAlign val="superscript"/>
      <sz val="9"/>
      <color indexed="4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style="medium"/>
      <bottom style="medium"/>
    </border>
    <border>
      <left style="medium"/>
      <right/>
      <top style="medium"/>
      <bottom style="medium"/>
    </border>
    <border>
      <left style="thin"/>
      <right style="thin"/>
      <top style="thin"/>
      <bottom style="thin"/>
    </border>
    <border>
      <left/>
      <right/>
      <top/>
      <bottom style="thin"/>
    </border>
    <border>
      <left/>
      <right/>
      <top style="medium"/>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33" fillId="0" borderId="0">
      <alignment/>
      <protection/>
    </xf>
    <xf numFmtId="0" fontId="1" fillId="0" borderId="0">
      <alignment/>
      <protection/>
    </xf>
    <xf numFmtId="0" fontId="1" fillId="31" borderId="7" applyNumberFormat="0" applyFont="0" applyAlignment="0" applyProtection="0"/>
    <xf numFmtId="0" fontId="75" fillId="26" borderId="8" applyNumberFormat="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23">
    <xf numFmtId="0" fontId="0" fillId="0" borderId="0" xfId="0" applyFont="1" applyAlignment="1">
      <alignment/>
    </xf>
    <xf numFmtId="0" fontId="19" fillId="32" borderId="0" xfId="0" applyFont="1" applyFill="1" applyAlignment="1">
      <alignment horizontal="center"/>
    </xf>
    <xf numFmtId="0" fontId="0" fillId="32" borderId="0" xfId="0" applyFill="1" applyAlignment="1">
      <alignment/>
    </xf>
    <xf numFmtId="0" fontId="19" fillId="32" borderId="0" xfId="0" applyFont="1" applyFill="1" applyAlignment="1">
      <alignment horizontal="center"/>
    </xf>
    <xf numFmtId="0" fontId="20" fillId="32" borderId="0" xfId="0" applyFont="1" applyFill="1" applyAlignment="1">
      <alignment horizontal="center"/>
    </xf>
    <xf numFmtId="0" fontId="21" fillId="32" borderId="0" xfId="0" applyFont="1" applyFill="1" applyAlignment="1">
      <alignment horizontal="center"/>
    </xf>
    <xf numFmtId="0" fontId="22" fillId="32" borderId="0" xfId="0" applyFont="1" applyFill="1" applyAlignment="1">
      <alignment horizontal="center"/>
    </xf>
    <xf numFmtId="0" fontId="0" fillId="32" borderId="0" xfId="0" applyFill="1" applyAlignment="1">
      <alignment horizontal="center"/>
    </xf>
    <xf numFmtId="0" fontId="0" fillId="32" borderId="0" xfId="0" applyFont="1" applyFill="1" applyAlignment="1">
      <alignment/>
    </xf>
    <xf numFmtId="0" fontId="10" fillId="32" borderId="0" xfId="0" applyFont="1" applyFill="1" applyAlignment="1">
      <alignment/>
    </xf>
    <xf numFmtId="0" fontId="10" fillId="32" borderId="0" xfId="0" applyFont="1" applyFill="1" applyAlignment="1">
      <alignment horizontal="justify"/>
    </xf>
    <xf numFmtId="0" fontId="23" fillId="32" borderId="0" xfId="0" applyFont="1" applyFill="1" applyAlignment="1">
      <alignment/>
    </xf>
    <xf numFmtId="0" fontId="24" fillId="32" borderId="0" xfId="0" applyFont="1" applyFill="1" applyAlignment="1">
      <alignment horizontal="center"/>
    </xf>
    <xf numFmtId="0" fontId="24" fillId="32" borderId="0" xfId="0" applyFont="1" applyFill="1" applyAlignment="1">
      <alignment horizontal="left"/>
    </xf>
    <xf numFmtId="0" fontId="11" fillId="32" borderId="0" xfId="0" applyFont="1" applyFill="1" applyAlignment="1">
      <alignment/>
    </xf>
    <xf numFmtId="0" fontId="25" fillId="32" borderId="0" xfId="53" applyFont="1" applyFill="1" applyAlignment="1" applyProtection="1">
      <alignment/>
      <protection/>
    </xf>
    <xf numFmtId="0" fontId="10" fillId="32" borderId="10" xfId="0" applyFont="1" applyFill="1" applyBorder="1" applyAlignment="1">
      <alignment horizontal="left" vertical="center" wrapText="1"/>
    </xf>
    <xf numFmtId="0" fontId="10" fillId="32" borderId="11" xfId="0" applyFont="1" applyFill="1" applyBorder="1" applyAlignment="1">
      <alignment horizontal="center" vertical="top" wrapText="1"/>
    </xf>
    <xf numFmtId="0" fontId="10" fillId="33" borderId="11" xfId="0" applyFont="1" applyFill="1" applyBorder="1" applyAlignment="1">
      <alignment horizontal="center" vertical="top" wrapText="1"/>
    </xf>
    <xf numFmtId="0" fontId="10" fillId="32" borderId="10" xfId="0" applyFont="1" applyFill="1" applyBorder="1" applyAlignment="1">
      <alignment horizontal="left" vertical="top" wrapText="1"/>
    </xf>
    <xf numFmtId="0" fontId="10" fillId="32"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2" borderId="12" xfId="0" applyFont="1" applyFill="1" applyBorder="1" applyAlignment="1">
      <alignment horizontal="left" vertical="top" wrapText="1"/>
    </xf>
    <xf numFmtId="0" fontId="10" fillId="32" borderId="12" xfId="0" applyFont="1" applyFill="1" applyBorder="1" applyAlignment="1">
      <alignment horizontal="center" vertical="center"/>
    </xf>
    <xf numFmtId="0" fontId="0" fillId="32" borderId="12" xfId="0" applyFont="1" applyFill="1" applyBorder="1" applyAlignment="1">
      <alignment horizontal="center" vertical="center"/>
    </xf>
    <xf numFmtId="0" fontId="0" fillId="0" borderId="12" xfId="0" applyBorder="1" applyAlignment="1">
      <alignment/>
    </xf>
    <xf numFmtId="0" fontId="10" fillId="32" borderId="12" xfId="0" applyFont="1" applyFill="1" applyBorder="1" applyAlignment="1">
      <alignment/>
    </xf>
    <xf numFmtId="0" fontId="0" fillId="32" borderId="12" xfId="0" applyFont="1" applyFill="1" applyBorder="1" applyAlignment="1">
      <alignment/>
    </xf>
    <xf numFmtId="0" fontId="5" fillId="32" borderId="11" xfId="0"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0" fillId="32" borderId="12" xfId="0" applyFont="1" applyFill="1" applyBorder="1" applyAlignment="1">
      <alignment horizontal="center"/>
    </xf>
    <xf numFmtId="0" fontId="0" fillId="32" borderId="14" xfId="0" applyFont="1" applyFill="1" applyBorder="1" applyAlignment="1">
      <alignment horizontal="center"/>
    </xf>
    <xf numFmtId="0" fontId="0" fillId="32" borderId="15" xfId="0" applyFont="1" applyFill="1" applyBorder="1" applyAlignment="1">
      <alignment/>
    </xf>
    <xf numFmtId="0" fontId="10" fillId="32" borderId="13" xfId="0" applyFont="1" applyFill="1" applyBorder="1" applyAlignment="1">
      <alignment horizontal="center" vertical="center" wrapText="1"/>
    </xf>
    <xf numFmtId="0" fontId="16" fillId="32" borderId="12" xfId="0" applyFont="1" applyFill="1" applyBorder="1" applyAlignment="1">
      <alignment horizontal="center" vertical="center" wrapText="1"/>
    </xf>
    <xf numFmtId="0" fontId="9" fillId="32" borderId="12" xfId="0" applyFont="1" applyFill="1" applyBorder="1" applyAlignment="1">
      <alignment horizontal="center" vertical="center"/>
    </xf>
    <xf numFmtId="0" fontId="26" fillId="32" borderId="10" xfId="0" applyFont="1" applyFill="1" applyBorder="1" applyAlignment="1">
      <alignment horizontal="left" vertical="center" wrapText="1"/>
    </xf>
    <xf numFmtId="0" fontId="5" fillId="32" borderId="0" xfId="0" applyFont="1" applyFill="1" applyAlignment="1">
      <alignment horizontal="left"/>
    </xf>
    <xf numFmtId="0" fontId="0" fillId="0" borderId="12" xfId="0" applyBorder="1" applyAlignment="1">
      <alignment horizontal="center" vertical="center"/>
    </xf>
    <xf numFmtId="0" fontId="5" fillId="32" borderId="10" xfId="0" applyFont="1" applyFill="1" applyBorder="1" applyAlignment="1">
      <alignment horizontal="center" vertical="top" wrapText="1"/>
    </xf>
    <xf numFmtId="0" fontId="10" fillId="32" borderId="11" xfId="0" applyFont="1" applyFill="1" applyBorder="1" applyAlignment="1">
      <alignment horizontal="center" vertical="top" wrapText="1"/>
    </xf>
    <xf numFmtId="0" fontId="10" fillId="33" borderId="11" xfId="0" applyFont="1" applyFill="1" applyBorder="1" applyAlignment="1">
      <alignment vertical="top" wrapText="1"/>
    </xf>
    <xf numFmtId="0" fontId="26" fillId="32" borderId="10" xfId="0" applyFont="1" applyFill="1" applyBorder="1" applyAlignment="1">
      <alignment horizontal="left" vertical="top" wrapText="1"/>
    </xf>
    <xf numFmtId="0" fontId="10" fillId="32" borderId="0" xfId="0" applyFont="1" applyFill="1" applyBorder="1" applyAlignment="1">
      <alignment horizontal="center" vertical="center"/>
    </xf>
    <xf numFmtId="0" fontId="10" fillId="32" borderId="0" xfId="0" applyFont="1" applyFill="1" applyBorder="1" applyAlignment="1">
      <alignment/>
    </xf>
    <xf numFmtId="0" fontId="5" fillId="32"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32" borderId="0" xfId="0" applyFont="1" applyFill="1" applyBorder="1" applyAlignment="1">
      <alignment/>
    </xf>
    <xf numFmtId="0" fontId="10" fillId="32" borderId="11"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3" borderId="11" xfId="0" applyFont="1" applyFill="1" applyBorder="1" applyAlignment="1">
      <alignment horizontal="center" vertical="top" wrapText="1"/>
    </xf>
    <xf numFmtId="0" fontId="16" fillId="32"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12" xfId="0" applyFont="1" applyBorder="1" applyAlignment="1">
      <alignment horizontal="center" vertical="center"/>
    </xf>
    <xf numFmtId="0" fontId="0" fillId="32" borderId="11" xfId="0" applyFont="1" applyFill="1" applyBorder="1" applyAlignment="1">
      <alignment horizontal="center" vertical="top" wrapText="1"/>
    </xf>
    <xf numFmtId="2" fontId="33" fillId="0" borderId="0" xfId="57" applyNumberFormat="1">
      <alignment/>
      <protection/>
    </xf>
    <xf numFmtId="2" fontId="0" fillId="0" borderId="0" xfId="0" applyNumberFormat="1" applyAlignment="1">
      <alignment/>
    </xf>
    <xf numFmtId="0" fontId="33" fillId="0" borderId="0" xfId="57">
      <alignment/>
      <protection/>
    </xf>
    <xf numFmtId="0" fontId="0" fillId="0" borderId="12" xfId="0" applyFont="1" applyFill="1" applyBorder="1" applyAlignment="1">
      <alignment horizontal="center" vertical="center"/>
    </xf>
    <xf numFmtId="0" fontId="0" fillId="0" borderId="0" xfId="0" applyFill="1" applyAlignment="1">
      <alignment/>
    </xf>
    <xf numFmtId="0" fontId="10" fillId="32" borderId="10" xfId="0" applyFont="1" applyFill="1" applyBorder="1" applyAlignment="1">
      <alignment horizontal="left" vertical="center" wrapText="1"/>
    </xf>
    <xf numFmtId="0" fontId="10" fillId="32" borderId="11" xfId="0" applyFont="1" applyFill="1" applyBorder="1" applyAlignment="1">
      <alignment horizontal="center" vertical="center" wrapText="1"/>
    </xf>
    <xf numFmtId="0" fontId="10" fillId="32" borderId="13" xfId="0" applyFont="1" applyFill="1" applyBorder="1" applyAlignment="1">
      <alignment horizontal="center" vertical="center" wrapText="1"/>
    </xf>
    <xf numFmtId="0" fontId="16"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9" fillId="32" borderId="12" xfId="0" applyFont="1" applyFill="1" applyBorder="1" applyAlignment="1">
      <alignment horizontal="center" vertical="center"/>
    </xf>
    <xf numFmtId="0" fontId="16" fillId="32" borderId="10" xfId="0" applyFont="1" applyFill="1" applyBorder="1" applyAlignment="1">
      <alignment horizontal="left" vertical="center" wrapText="1"/>
    </xf>
    <xf numFmtId="0" fontId="10" fillId="32" borderId="12" xfId="0" applyFont="1" applyFill="1" applyBorder="1" applyAlignment="1">
      <alignment horizontal="left" vertical="center" wrapText="1"/>
    </xf>
    <xf numFmtId="0" fontId="10" fillId="32" borderId="12" xfId="0"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5" fillId="32" borderId="10" xfId="0" applyFont="1" applyFill="1" applyBorder="1" applyAlignment="1">
      <alignment horizontal="left" vertical="center" wrapText="1"/>
    </xf>
    <xf numFmtId="0" fontId="5" fillId="32"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32" borderId="0" xfId="0" applyFont="1" applyFill="1" applyAlignment="1">
      <alignment/>
    </xf>
    <xf numFmtId="0" fontId="5" fillId="32" borderId="0" xfId="0" applyFont="1" applyFill="1" applyAlignment="1">
      <alignment horizontal="left"/>
    </xf>
    <xf numFmtId="1" fontId="10" fillId="33" borderId="11" xfId="0" applyNumberFormat="1" applyFont="1" applyFill="1" applyBorder="1" applyAlignment="1">
      <alignment horizontal="center" vertical="center" wrapText="1"/>
    </xf>
    <xf numFmtId="2" fontId="10" fillId="33" borderId="11" xfId="0" applyNumberFormat="1" applyFont="1" applyFill="1" applyBorder="1" applyAlignment="1">
      <alignment horizontal="center" vertical="center" wrapText="1"/>
    </xf>
    <xf numFmtId="0" fontId="34" fillId="0" borderId="0" xfId="0" applyFont="1" applyAlignment="1" applyProtection="1">
      <alignment/>
      <protection/>
    </xf>
    <xf numFmtId="0" fontId="34" fillId="0" borderId="0" xfId="0" applyFont="1" applyAlignment="1" applyProtection="1">
      <alignment wrapText="1"/>
      <protection/>
    </xf>
    <xf numFmtId="0" fontId="34" fillId="0" borderId="0" xfId="0" applyFont="1" applyAlignment="1">
      <alignment wrapText="1"/>
    </xf>
    <xf numFmtId="1" fontId="10" fillId="33" borderId="11" xfId="0" applyNumberFormat="1" applyFont="1" applyFill="1" applyBorder="1" applyAlignment="1">
      <alignment horizontal="center" vertical="center" wrapText="1"/>
    </xf>
    <xf numFmtId="194" fontId="10" fillId="33" borderId="11" xfId="0" applyNumberFormat="1" applyFont="1" applyFill="1" applyBorder="1" applyAlignment="1">
      <alignment horizontal="center" vertical="center" wrapText="1"/>
    </xf>
    <xf numFmtId="1" fontId="10" fillId="33" borderId="12" xfId="0" applyNumberFormat="1" applyFont="1" applyFill="1" applyBorder="1" applyAlignment="1">
      <alignment horizontal="center" vertical="center" wrapText="1"/>
    </xf>
    <xf numFmtId="3" fontId="10" fillId="33"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4" fontId="10" fillId="33" borderId="11" xfId="0" applyNumberFormat="1" applyFont="1" applyFill="1" applyBorder="1" applyAlignment="1">
      <alignment horizontal="center" vertical="top" wrapText="1"/>
    </xf>
    <xf numFmtId="2" fontId="10" fillId="33" borderId="11" xfId="0" applyNumberFormat="1" applyFont="1" applyFill="1" applyBorder="1" applyAlignment="1">
      <alignment horizontal="center" vertical="top" wrapText="1"/>
    </xf>
    <xf numFmtId="0" fontId="35" fillId="0" borderId="0" xfId="0" applyFont="1" applyAlignment="1">
      <alignment/>
    </xf>
    <xf numFmtId="3" fontId="10" fillId="33" borderId="11" xfId="58" applyNumberFormat="1" applyFont="1" applyFill="1" applyBorder="1" applyAlignment="1">
      <alignment horizontal="center" vertical="top" wrapText="1"/>
      <protection/>
    </xf>
    <xf numFmtId="4" fontId="10" fillId="33" borderId="11" xfId="58" applyNumberFormat="1" applyFont="1" applyFill="1" applyBorder="1" applyAlignment="1">
      <alignment horizontal="center" vertical="top" wrapText="1"/>
      <protection/>
    </xf>
    <xf numFmtId="0" fontId="37" fillId="0" borderId="0" xfId="0" applyFont="1" applyAlignment="1">
      <alignment/>
    </xf>
    <xf numFmtId="194" fontId="10" fillId="33" borderId="11" xfId="0" applyNumberFormat="1" applyFont="1" applyFill="1" applyBorder="1" applyAlignment="1">
      <alignment horizontal="center" vertical="center" wrapText="1"/>
    </xf>
    <xf numFmtId="4"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0" xfId="0" applyBorder="1" applyAlignment="1">
      <alignment wrapText="1"/>
    </xf>
    <xf numFmtId="0" fontId="0" fillId="0" borderId="0" xfId="0" applyFill="1" applyBorder="1" applyAlignment="1" applyProtection="1">
      <alignment wrapText="1"/>
      <protection locked="0"/>
    </xf>
    <xf numFmtId="194" fontId="10" fillId="33" borderId="11" xfId="0" applyNumberFormat="1" applyFont="1" applyFill="1" applyBorder="1" applyAlignment="1">
      <alignment horizontal="center" vertical="top" wrapText="1"/>
    </xf>
    <xf numFmtId="0" fontId="0" fillId="32" borderId="0" xfId="0" applyFont="1" applyFill="1" applyBorder="1" applyAlignment="1">
      <alignment vertical="center"/>
    </xf>
    <xf numFmtId="0" fontId="1" fillId="0" borderId="0" xfId="0" applyFont="1" applyBorder="1" applyAlignment="1">
      <alignment wrapText="1"/>
    </xf>
    <xf numFmtId="0" fontId="1" fillId="32" borderId="0" xfId="0" applyFont="1" applyFill="1" applyBorder="1" applyAlignment="1">
      <alignment vertical="center"/>
    </xf>
    <xf numFmtId="0" fontId="39" fillId="0" borderId="18" xfId="0" applyFont="1" applyBorder="1" applyAlignment="1">
      <alignment vertical="center"/>
    </xf>
    <xf numFmtId="0" fontId="41" fillId="0" borderId="0" xfId="0" applyFont="1" applyBorder="1" applyAlignment="1">
      <alignment vertical="center"/>
    </xf>
    <xf numFmtId="0" fontId="41" fillId="0" borderId="19" xfId="0" applyFont="1" applyBorder="1" applyAlignment="1">
      <alignment vertical="center"/>
    </xf>
    <xf numFmtId="1" fontId="10" fillId="33" borderId="11" xfId="0" applyNumberFormat="1" applyFont="1" applyFill="1" applyBorder="1" applyAlignment="1">
      <alignment horizontal="center" vertical="top" wrapText="1"/>
    </xf>
    <xf numFmtId="193" fontId="10" fillId="33" borderId="11" xfId="0" applyNumberFormat="1" applyFont="1" applyFill="1" applyBorder="1" applyAlignment="1">
      <alignment horizontal="center" vertical="top" wrapText="1"/>
    </xf>
    <xf numFmtId="193" fontId="10" fillId="33" borderId="11" xfId="58" applyNumberFormat="1" applyFont="1" applyFill="1" applyBorder="1" applyAlignment="1">
      <alignment horizontal="center" vertical="top" wrapText="1"/>
      <protection/>
    </xf>
    <xf numFmtId="195" fontId="10" fillId="33" borderId="11" xfId="0" applyNumberFormat="1" applyFont="1" applyFill="1" applyBorder="1" applyAlignment="1">
      <alignment horizontal="center" vertical="top" wrapText="1"/>
    </xf>
    <xf numFmtId="195" fontId="10" fillId="33" borderId="11" xfId="58" applyNumberFormat="1" applyFont="1" applyFill="1" applyBorder="1" applyAlignment="1">
      <alignment horizontal="center" vertical="top" wrapText="1"/>
      <protection/>
    </xf>
    <xf numFmtId="1" fontId="79" fillId="33" borderId="11" xfId="0" applyNumberFormat="1"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10" fillId="33" borderId="11" xfId="58" applyFont="1" applyFill="1" applyBorder="1" applyAlignment="1">
      <alignment horizontal="center" vertical="center" wrapText="1"/>
      <protection/>
    </xf>
    <xf numFmtId="0" fontId="19" fillId="32" borderId="0" xfId="0" applyFont="1" applyFill="1" applyAlignment="1">
      <alignment horizontal="center"/>
    </xf>
    <xf numFmtId="0" fontId="22" fillId="32" borderId="0" xfId="0" applyFont="1" applyFill="1" applyAlignment="1">
      <alignment horizontal="center"/>
    </xf>
    <xf numFmtId="0" fontId="27" fillId="32" borderId="0" xfId="0" applyFont="1" applyFill="1" applyAlignment="1">
      <alignment horizontal="center"/>
    </xf>
    <xf numFmtId="0" fontId="0" fillId="33" borderId="0" xfId="0" applyFill="1" applyAlignment="1">
      <alignment horizontal="center"/>
    </xf>
    <xf numFmtId="0" fontId="19" fillId="32" borderId="0" xfId="0" applyFont="1" applyFill="1" applyAlignment="1">
      <alignment horizontal="center"/>
    </xf>
    <xf numFmtId="0" fontId="28" fillId="32" borderId="0" xfId="0" applyFont="1" applyFill="1" applyAlignment="1">
      <alignment horizontal="center"/>
    </xf>
    <xf numFmtId="0" fontId="29" fillId="32" borderId="0" xfId="0" applyFont="1" applyFill="1" applyAlignment="1">
      <alignment horizontal="center"/>
    </xf>
    <xf numFmtId="0" fontId="36" fillId="33" borderId="13" xfId="0" applyFont="1" applyFill="1" applyBorder="1" applyAlignment="1">
      <alignment horizontal="center" vertical="top" wrapText="1"/>
    </xf>
    <xf numFmtId="0" fontId="36" fillId="33" borderId="16" xfId="0" applyFont="1" applyFill="1" applyBorder="1" applyAlignment="1">
      <alignment horizontal="center" vertical="top" wrapText="1"/>
    </xf>
    <xf numFmtId="0" fontId="36" fillId="33" borderId="20" xfId="0" applyFont="1" applyFill="1" applyBorder="1" applyAlignment="1">
      <alignment horizontal="center" vertical="top" wrapText="1"/>
    </xf>
    <xf numFmtId="0" fontId="0" fillId="0" borderId="16" xfId="0" applyBorder="1" applyAlignment="1">
      <alignment horizontal="center" vertical="top" wrapText="1"/>
    </xf>
    <xf numFmtId="0" fontId="0" fillId="0" borderId="20" xfId="0" applyBorder="1" applyAlignment="1">
      <alignment horizontal="center" vertical="top" wrapText="1"/>
    </xf>
    <xf numFmtId="0" fontId="5" fillId="33" borderId="13" xfId="0" applyFont="1" applyFill="1" applyBorder="1" applyAlignment="1">
      <alignment horizontal="center" vertical="top" wrapText="1"/>
    </xf>
    <xf numFmtId="0" fontId="11" fillId="0" borderId="16" xfId="0" applyFont="1" applyBorder="1" applyAlignment="1">
      <alignment horizontal="center" vertical="top" wrapText="1"/>
    </xf>
    <xf numFmtId="0" fontId="11" fillId="0" borderId="20" xfId="0" applyFont="1" applyBorder="1" applyAlignment="1">
      <alignment horizontal="center" vertical="top" wrapText="1"/>
    </xf>
    <xf numFmtId="0" fontId="5" fillId="32" borderId="1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30" fillId="32" borderId="21" xfId="0" applyFont="1" applyFill="1" applyBorder="1" applyAlignment="1">
      <alignment horizontal="center" vertical="center" wrapText="1"/>
    </xf>
    <xf numFmtId="0" fontId="30" fillId="32" borderId="22" xfId="0" applyFont="1" applyFill="1" applyBorder="1" applyAlignment="1">
      <alignment horizontal="center" vertical="center" wrapText="1"/>
    </xf>
    <xf numFmtId="0" fontId="30" fillId="32" borderId="23"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20" xfId="0" applyFont="1" applyFill="1" applyBorder="1" applyAlignment="1">
      <alignment horizontal="center" vertical="center" wrapText="1"/>
    </xf>
    <xf numFmtId="0" fontId="30" fillId="32" borderId="21" xfId="0" applyFont="1" applyFill="1" applyBorder="1" applyAlignment="1">
      <alignment horizontal="left" vertical="center" wrapText="1"/>
    </xf>
    <xf numFmtId="0" fontId="30" fillId="32" borderId="22" xfId="0" applyFont="1" applyFill="1" applyBorder="1" applyAlignment="1">
      <alignment horizontal="left" vertical="center" wrapText="1"/>
    </xf>
    <xf numFmtId="0" fontId="30" fillId="32" borderId="23" xfId="0" applyFont="1" applyFill="1" applyBorder="1" applyAlignment="1">
      <alignment horizontal="left" vertical="center" wrapText="1"/>
    </xf>
    <xf numFmtId="0" fontId="0" fillId="32" borderId="21" xfId="0" applyFont="1" applyFill="1" applyBorder="1" applyAlignment="1">
      <alignment horizontal="center"/>
    </xf>
    <xf numFmtId="0" fontId="0" fillId="32" borderId="22" xfId="0" applyFont="1" applyFill="1" applyBorder="1" applyAlignment="1">
      <alignment horizontal="center"/>
    </xf>
    <xf numFmtId="0" fontId="0" fillId="32" borderId="23" xfId="0" applyFont="1" applyFill="1" applyBorder="1" applyAlignment="1">
      <alignment horizontal="center"/>
    </xf>
    <xf numFmtId="0" fontId="5" fillId="33" borderId="16" xfId="0" applyFont="1" applyFill="1" applyBorder="1" applyAlignment="1">
      <alignment horizontal="center" vertical="top" wrapText="1"/>
    </xf>
    <xf numFmtId="0" fontId="5" fillId="33" borderId="20" xfId="0" applyFont="1" applyFill="1" applyBorder="1" applyAlignment="1">
      <alignment horizontal="center" vertical="top" wrapText="1"/>
    </xf>
    <xf numFmtId="0" fontId="0" fillId="32" borderId="14" xfId="0" applyFont="1" applyFill="1" applyBorder="1" applyAlignment="1">
      <alignment horizontal="center"/>
    </xf>
    <xf numFmtId="0" fontId="10" fillId="32" borderId="13" xfId="0" applyFont="1" applyFill="1" applyBorder="1" applyAlignment="1">
      <alignment horizontal="left" vertical="center" wrapText="1"/>
    </xf>
    <xf numFmtId="0" fontId="10" fillId="32" borderId="16" xfId="0" applyFont="1" applyFill="1" applyBorder="1" applyAlignment="1">
      <alignment horizontal="left" vertical="center" wrapText="1"/>
    </xf>
    <xf numFmtId="0" fontId="10" fillId="32" borderId="20" xfId="0" applyFont="1" applyFill="1" applyBorder="1" applyAlignment="1">
      <alignment horizontal="left" vertical="center" wrapText="1"/>
    </xf>
    <xf numFmtId="0" fontId="2" fillId="32" borderId="0" xfId="0" applyFont="1" applyFill="1" applyAlignment="1">
      <alignment horizontal="center"/>
    </xf>
    <xf numFmtId="0" fontId="10" fillId="32" borderId="13" xfId="0" applyFont="1" applyFill="1" applyBorder="1" applyAlignment="1">
      <alignment horizontal="center" vertical="center" wrapText="1"/>
    </xf>
    <xf numFmtId="0" fontId="10" fillId="32" borderId="16" xfId="0" applyFont="1" applyFill="1" applyBorder="1" applyAlignment="1">
      <alignment horizontal="center" vertical="center" wrapText="1"/>
    </xf>
    <xf numFmtId="0" fontId="10" fillId="32" borderId="20" xfId="0" applyFont="1" applyFill="1" applyBorder="1" applyAlignment="1">
      <alignment horizontal="center" vertical="center" wrapText="1"/>
    </xf>
    <xf numFmtId="0" fontId="12" fillId="33" borderId="0" xfId="0" applyFont="1" applyFill="1" applyAlignment="1">
      <alignment horizontal="center"/>
    </xf>
    <xf numFmtId="0" fontId="10" fillId="32" borderId="13" xfId="0" applyFont="1" applyFill="1" applyBorder="1" applyAlignment="1">
      <alignment horizontal="center" vertical="top" wrapText="1"/>
    </xf>
    <xf numFmtId="0" fontId="10" fillId="32" borderId="16" xfId="0" applyFont="1" applyFill="1" applyBorder="1" applyAlignment="1">
      <alignment horizontal="center" vertical="top" wrapText="1"/>
    </xf>
    <xf numFmtId="0" fontId="10" fillId="32" borderId="20" xfId="0" applyFont="1" applyFill="1" applyBorder="1" applyAlignment="1">
      <alignment horizontal="center" vertical="top" wrapText="1"/>
    </xf>
    <xf numFmtId="0" fontId="0" fillId="34" borderId="13" xfId="0" applyFill="1" applyBorder="1" applyAlignment="1">
      <alignment horizontal="center"/>
    </xf>
    <xf numFmtId="0" fontId="0" fillId="34" borderId="16" xfId="0" applyFill="1" applyBorder="1" applyAlignment="1">
      <alignment horizontal="center"/>
    </xf>
    <xf numFmtId="0" fontId="0" fillId="34" borderId="20" xfId="0" applyFill="1" applyBorder="1" applyAlignment="1">
      <alignment horizontal="center"/>
    </xf>
    <xf numFmtId="0" fontId="10" fillId="34" borderId="13" xfId="0" applyFont="1" applyFill="1" applyBorder="1" applyAlignment="1">
      <alignment horizontal="center" vertical="center" wrapText="1"/>
    </xf>
    <xf numFmtId="0" fontId="0" fillId="34" borderId="16" xfId="0" applyFill="1" applyBorder="1" applyAlignment="1">
      <alignment horizontal="center" vertical="center" wrapText="1"/>
    </xf>
    <xf numFmtId="0" fontId="0" fillId="34" borderId="20" xfId="0" applyFill="1" applyBorder="1" applyAlignment="1">
      <alignment horizontal="center" vertical="center" wrapText="1"/>
    </xf>
    <xf numFmtId="0" fontId="34" fillId="0" borderId="0" xfId="0" applyFont="1" applyAlignment="1">
      <alignment horizontal="left"/>
    </xf>
    <xf numFmtId="0" fontId="34" fillId="0" borderId="0" xfId="0" applyFont="1" applyAlignment="1" applyProtection="1">
      <alignment horizontal="left" wrapText="1"/>
      <protection/>
    </xf>
    <xf numFmtId="0" fontId="9" fillId="32" borderId="0" xfId="0" applyFont="1" applyFill="1" applyAlignment="1">
      <alignment horizontal="left" wrapText="1"/>
    </xf>
    <xf numFmtId="0" fontId="9" fillId="0" borderId="0" xfId="0" applyFont="1" applyAlignment="1">
      <alignment/>
    </xf>
    <xf numFmtId="0" fontId="0" fillId="0" borderId="0" xfId="0" applyAlignment="1">
      <alignment horizontal="left" wrapText="1"/>
    </xf>
    <xf numFmtId="0" fontId="10" fillId="32" borderId="0" xfId="0" applyFont="1" applyFill="1" applyAlignment="1">
      <alignment horizontal="left" wrapText="1"/>
    </xf>
    <xf numFmtId="0" fontId="2" fillId="33" borderId="0" xfId="0" applyFont="1" applyFill="1" applyAlignment="1">
      <alignment horizontal="center"/>
    </xf>
    <xf numFmtId="0" fontId="10" fillId="32" borderId="13" xfId="0" applyFont="1" applyFill="1" applyBorder="1" applyAlignment="1">
      <alignment horizontal="center" vertical="top" wrapText="1"/>
    </xf>
    <xf numFmtId="0" fontId="10" fillId="32" borderId="16" xfId="0" applyFont="1" applyFill="1" applyBorder="1" applyAlignment="1">
      <alignment horizontal="center" vertical="top" wrapText="1"/>
    </xf>
    <xf numFmtId="0" fontId="10" fillId="32" borderId="20" xfId="0" applyFont="1" applyFill="1" applyBorder="1" applyAlignment="1">
      <alignment horizontal="center" vertical="top" wrapText="1"/>
    </xf>
    <xf numFmtId="0" fontId="10" fillId="32" borderId="0" xfId="0" applyFont="1" applyFill="1" applyAlignment="1">
      <alignment horizontal="left" wrapText="1"/>
    </xf>
    <xf numFmtId="0" fontId="10" fillId="33" borderId="13" xfId="0" applyFont="1" applyFill="1" applyBorder="1" applyAlignment="1">
      <alignment horizontal="center" vertical="top" wrapText="1"/>
    </xf>
    <xf numFmtId="0" fontId="10" fillId="33" borderId="16" xfId="0" applyFont="1" applyFill="1" applyBorder="1" applyAlignment="1">
      <alignment horizontal="center" vertical="top" wrapText="1"/>
    </xf>
    <xf numFmtId="0" fontId="10" fillId="33" borderId="20" xfId="0" applyFont="1" applyFill="1" applyBorder="1" applyAlignment="1">
      <alignment horizontal="center" vertical="top" wrapText="1"/>
    </xf>
    <xf numFmtId="0" fontId="18" fillId="32" borderId="0" xfId="0" applyFont="1" applyFill="1" applyBorder="1" applyAlignment="1">
      <alignment horizontal="justify"/>
    </xf>
    <xf numFmtId="0" fontId="10" fillId="32" borderId="0" xfId="0" applyFont="1" applyFill="1" applyBorder="1" applyAlignment="1">
      <alignment horizontal="justify"/>
    </xf>
    <xf numFmtId="0" fontId="31" fillId="32" borderId="21" xfId="0" applyFont="1" applyFill="1" applyBorder="1" applyAlignment="1">
      <alignment horizontal="left"/>
    </xf>
    <xf numFmtId="0" fontId="31" fillId="32" borderId="22" xfId="0" applyFont="1" applyFill="1" applyBorder="1" applyAlignment="1">
      <alignment horizontal="left"/>
    </xf>
    <xf numFmtId="0" fontId="31" fillId="32" borderId="23" xfId="0" applyFont="1" applyFill="1" applyBorder="1" applyAlignment="1">
      <alignment horizontal="left"/>
    </xf>
    <xf numFmtId="0" fontId="11" fillId="32" borderId="21" xfId="0" applyFont="1" applyFill="1" applyBorder="1" applyAlignment="1">
      <alignment horizontal="left" wrapText="1"/>
    </xf>
    <xf numFmtId="0" fontId="11" fillId="32" borderId="22" xfId="0" applyFont="1" applyFill="1" applyBorder="1" applyAlignment="1">
      <alignment horizontal="left" wrapText="1"/>
    </xf>
    <xf numFmtId="0" fontId="11" fillId="32" borderId="23" xfId="0" applyFont="1" applyFill="1" applyBorder="1" applyAlignment="1">
      <alignment horizontal="left" wrapText="1"/>
    </xf>
    <xf numFmtId="0" fontId="2" fillId="33" borderId="0" xfId="0" applyFont="1" applyFill="1" applyAlignment="1">
      <alignment horizontal="center" wrapText="1"/>
    </xf>
    <xf numFmtId="0" fontId="5" fillId="34" borderId="13" xfId="0" applyFont="1" applyFill="1" applyBorder="1" applyAlignment="1">
      <alignment horizontal="center" vertical="top" wrapText="1"/>
    </xf>
    <xf numFmtId="0" fontId="0" fillId="34" borderId="16" xfId="0" applyFill="1" applyBorder="1" applyAlignment="1">
      <alignment horizontal="center" vertical="top" wrapText="1"/>
    </xf>
    <xf numFmtId="0" fontId="0" fillId="34" borderId="20" xfId="0" applyFill="1" applyBorder="1" applyAlignment="1">
      <alignment horizontal="center" vertical="top" wrapText="1"/>
    </xf>
    <xf numFmtId="0" fontId="10" fillId="32" borderId="0" xfId="0" applyFont="1" applyFill="1" applyBorder="1" applyAlignment="1">
      <alignment/>
    </xf>
    <xf numFmtId="0" fontId="0" fillId="0" borderId="0" xfId="0" applyAlignment="1">
      <alignment/>
    </xf>
    <xf numFmtId="0" fontId="18" fillId="34" borderId="16" xfId="0" applyFont="1" applyFill="1" applyBorder="1" applyAlignment="1">
      <alignment horizontal="center" vertical="top" wrapText="1"/>
    </xf>
    <xf numFmtId="0" fontId="18" fillId="34" borderId="20" xfId="0" applyFont="1" applyFill="1" applyBorder="1" applyAlignment="1">
      <alignment horizontal="center" vertical="top" wrapText="1"/>
    </xf>
    <xf numFmtId="0" fontId="5" fillId="34" borderId="13"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12" fillId="33" borderId="0" xfId="0" applyFont="1" applyFill="1" applyAlignment="1">
      <alignment horizontal="center" wrapText="1"/>
    </xf>
    <xf numFmtId="0" fontId="5" fillId="0" borderId="13"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15" fillId="32" borderId="0" xfId="0" applyFont="1" applyFill="1" applyAlignment="1">
      <alignment horizontal="left" wrapText="1"/>
    </xf>
    <xf numFmtId="0" fontId="18" fillId="0" borderId="16" xfId="0" applyFont="1" applyBorder="1" applyAlignment="1">
      <alignment horizontal="center" vertical="center" wrapText="1"/>
    </xf>
    <xf numFmtId="0" fontId="18" fillId="0" borderId="20" xfId="0" applyFont="1" applyBorder="1" applyAlignment="1">
      <alignment horizontal="center" vertical="center" wrapText="1"/>
    </xf>
    <xf numFmtId="0" fontId="39" fillId="32" borderId="18" xfId="0" applyFont="1" applyFill="1" applyBorder="1" applyAlignment="1">
      <alignment horizontal="left" vertical="center" wrapText="1"/>
    </xf>
    <xf numFmtId="0" fontId="43" fillId="32" borderId="0" xfId="0" applyFont="1" applyFill="1" applyBorder="1" applyAlignment="1">
      <alignment horizontal="left" vertical="center" wrapText="1"/>
    </xf>
    <xf numFmtId="0" fontId="43" fillId="32" borderId="19" xfId="0" applyFont="1" applyFill="1" applyBorder="1" applyAlignment="1">
      <alignment horizontal="left" vertical="center" wrapText="1"/>
    </xf>
    <xf numFmtId="0" fontId="39" fillId="32" borderId="24" xfId="0" applyFont="1" applyFill="1" applyBorder="1" applyAlignment="1">
      <alignment horizontal="left" wrapText="1"/>
    </xf>
    <xf numFmtId="0" fontId="42" fillId="32" borderId="15" xfId="0" applyFont="1" applyFill="1" applyBorder="1" applyAlignment="1">
      <alignment horizontal="left" wrapText="1"/>
    </xf>
    <xf numFmtId="0" fontId="42" fillId="32" borderId="25" xfId="0" applyFont="1" applyFill="1" applyBorder="1" applyAlignment="1">
      <alignment horizontal="left" wrapText="1"/>
    </xf>
    <xf numFmtId="0" fontId="5" fillId="34" borderId="13" xfId="0" applyFont="1" applyFill="1" applyBorder="1" applyAlignment="1">
      <alignment horizontal="center" vertical="top" wrapText="1"/>
    </xf>
    <xf numFmtId="0" fontId="16" fillId="32" borderId="13" xfId="0" applyFont="1" applyFill="1" applyBorder="1" applyAlignment="1">
      <alignment horizontal="left" vertical="top" wrapText="1"/>
    </xf>
    <xf numFmtId="0" fontId="16" fillId="32" borderId="16" xfId="0" applyFont="1" applyFill="1" applyBorder="1" applyAlignment="1">
      <alignment horizontal="left" vertical="top" wrapText="1"/>
    </xf>
    <xf numFmtId="0" fontId="16" fillId="32" borderId="20" xfId="0" applyFont="1" applyFill="1" applyBorder="1" applyAlignment="1">
      <alignment horizontal="left" vertical="top" wrapText="1"/>
    </xf>
    <xf numFmtId="0" fontId="2" fillId="33" borderId="0" xfId="0" applyFont="1" applyFill="1" applyAlignment="1">
      <alignment horizontal="center"/>
    </xf>
    <xf numFmtId="0" fontId="8" fillId="34" borderId="13"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3" xfId="57"/>
    <cellStyle name="Normal_Sheet1" xfId="58"/>
    <cellStyle name="Note" xfId="59"/>
    <cellStyle name="Output" xfId="60"/>
    <cellStyle name="Percent" xfId="61"/>
    <cellStyle name="Title" xfId="62"/>
    <cellStyle name="Total" xfId="63"/>
    <cellStyle name="Warning Text" xfId="64"/>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A20" sqref="A20:O20"/>
    </sheetView>
  </sheetViews>
  <sheetFormatPr defaultColWidth="9.140625" defaultRowHeight="15"/>
  <cols>
    <col min="1" max="16384" width="9.140625" style="2" customWidth="1"/>
  </cols>
  <sheetData>
    <row r="1" ht="15.75">
      <c r="A1" s="1"/>
    </row>
    <row r="2" ht="15.75">
      <c r="A2" s="1"/>
    </row>
    <row r="3" ht="15.75">
      <c r="A3" s="1"/>
    </row>
    <row r="4" spans="1:15" ht="18.75">
      <c r="A4" s="121" t="s">
        <v>0</v>
      </c>
      <c r="B4" s="121"/>
      <c r="C4" s="121"/>
      <c r="D4" s="121"/>
      <c r="E4" s="121"/>
      <c r="F4" s="121"/>
      <c r="G4" s="121"/>
      <c r="H4" s="121"/>
      <c r="I4" s="121"/>
      <c r="J4" s="121"/>
      <c r="K4" s="121"/>
      <c r="L4" s="121"/>
      <c r="M4" s="121"/>
      <c r="N4" s="121"/>
      <c r="O4" s="121"/>
    </row>
    <row r="5" ht="15.75">
      <c r="A5" s="3"/>
    </row>
    <row r="6" spans="1:15" ht="15.75">
      <c r="A6" s="120" t="s">
        <v>1</v>
      </c>
      <c r="B6" s="120"/>
      <c r="C6" s="120"/>
      <c r="D6" s="120"/>
      <c r="E6" s="120"/>
      <c r="F6" s="120"/>
      <c r="G6" s="120"/>
      <c r="H6" s="120"/>
      <c r="I6" s="120"/>
      <c r="J6" s="120"/>
      <c r="K6" s="120"/>
      <c r="L6" s="120"/>
      <c r="M6" s="120"/>
      <c r="N6" s="120"/>
      <c r="O6" s="120"/>
    </row>
    <row r="7" spans="1:15" ht="15.75">
      <c r="A7" s="120" t="s">
        <v>2</v>
      </c>
      <c r="B7" s="120"/>
      <c r="C7" s="120"/>
      <c r="D7" s="120"/>
      <c r="E7" s="120"/>
      <c r="F7" s="120"/>
      <c r="G7" s="120"/>
      <c r="H7" s="120"/>
      <c r="I7" s="120"/>
      <c r="J7" s="120"/>
      <c r="K7" s="120"/>
      <c r="L7" s="120"/>
      <c r="M7" s="120"/>
      <c r="N7" s="120"/>
      <c r="O7" s="120"/>
    </row>
    <row r="8" ht="15.75">
      <c r="A8" s="1"/>
    </row>
    <row r="9" spans="1:15" ht="15.75">
      <c r="A9" s="124" t="s">
        <v>3</v>
      </c>
      <c r="B9" s="124"/>
      <c r="C9" s="124"/>
      <c r="D9" s="124"/>
      <c r="E9" s="124"/>
      <c r="F9" s="124"/>
      <c r="G9" s="124"/>
      <c r="H9" s="124"/>
      <c r="I9" s="124"/>
      <c r="J9" s="124"/>
      <c r="K9" s="124"/>
      <c r="L9" s="124"/>
      <c r="M9" s="124"/>
      <c r="N9" s="124"/>
      <c r="O9" s="124"/>
    </row>
    <row r="10" ht="15.75">
      <c r="A10" s="3"/>
    </row>
    <row r="11" ht="15.75">
      <c r="A11" s="3"/>
    </row>
    <row r="12" spans="1:15" ht="15.75">
      <c r="A12" s="126" t="s">
        <v>21</v>
      </c>
      <c r="B12" s="126"/>
      <c r="C12" s="126"/>
      <c r="D12" s="126"/>
      <c r="E12" s="126"/>
      <c r="F12" s="126"/>
      <c r="G12" s="126"/>
      <c r="H12" s="126"/>
      <c r="I12" s="126"/>
      <c r="J12" s="126"/>
      <c r="K12" s="126"/>
      <c r="L12" s="126"/>
      <c r="M12" s="126"/>
      <c r="N12" s="126"/>
      <c r="O12" s="126"/>
    </row>
    <row r="13" spans="1:15" ht="15">
      <c r="A13" s="125" t="s">
        <v>153</v>
      </c>
      <c r="B13" s="125"/>
      <c r="C13" s="125"/>
      <c r="D13" s="125"/>
      <c r="E13" s="125"/>
      <c r="F13" s="125"/>
      <c r="G13" s="125"/>
      <c r="H13" s="125"/>
      <c r="I13" s="125"/>
      <c r="J13" s="125"/>
      <c r="K13" s="125"/>
      <c r="L13" s="125"/>
      <c r="M13" s="125"/>
      <c r="N13" s="125"/>
      <c r="O13" s="125"/>
    </row>
    <row r="14" ht="15.75">
      <c r="A14" s="4"/>
    </row>
    <row r="15" ht="19.5">
      <c r="A15" s="5"/>
    </row>
    <row r="16" ht="18.75">
      <c r="A16" s="6"/>
    </row>
    <row r="17" spans="1:15" ht="15.75">
      <c r="A17" s="124" t="s">
        <v>4</v>
      </c>
      <c r="B17" s="124"/>
      <c r="C17" s="124"/>
      <c r="D17" s="124"/>
      <c r="E17" s="124"/>
      <c r="F17" s="124"/>
      <c r="G17" s="124"/>
      <c r="H17" s="124"/>
      <c r="I17" s="124"/>
      <c r="J17" s="124"/>
      <c r="K17" s="124"/>
      <c r="L17" s="124"/>
      <c r="M17" s="124"/>
      <c r="N17" s="124"/>
      <c r="O17" s="124"/>
    </row>
    <row r="18" ht="15.75">
      <c r="A18" s="1"/>
    </row>
    <row r="19" spans="1:15" ht="15">
      <c r="A19" s="123" t="s">
        <v>304</v>
      </c>
      <c r="B19" s="123"/>
      <c r="C19" s="123"/>
      <c r="D19" s="123"/>
      <c r="E19" s="123"/>
      <c r="F19" s="123"/>
      <c r="G19" s="123"/>
      <c r="H19" s="123"/>
      <c r="I19" s="123"/>
      <c r="J19" s="123"/>
      <c r="K19" s="123"/>
      <c r="L19" s="123"/>
      <c r="M19" s="123"/>
      <c r="N19" s="123"/>
      <c r="O19" s="123"/>
    </row>
    <row r="20" spans="1:15" ht="15">
      <c r="A20" s="123" t="s">
        <v>305</v>
      </c>
      <c r="B20" s="123"/>
      <c r="C20" s="123"/>
      <c r="D20" s="123"/>
      <c r="E20" s="123"/>
      <c r="F20" s="123"/>
      <c r="G20" s="123"/>
      <c r="H20" s="123"/>
      <c r="I20" s="123"/>
      <c r="J20" s="123"/>
      <c r="K20" s="123"/>
      <c r="L20" s="123"/>
      <c r="M20" s="123"/>
      <c r="N20" s="123"/>
      <c r="O20" s="123"/>
    </row>
    <row r="21" ht="15">
      <c r="A21" s="7"/>
    </row>
    <row r="22" spans="1:15" ht="15">
      <c r="A22" s="122" t="s">
        <v>152</v>
      </c>
      <c r="B22" s="122"/>
      <c r="C22" s="122"/>
      <c r="D22" s="122"/>
      <c r="E22" s="122"/>
      <c r="F22" s="122"/>
      <c r="G22" s="122"/>
      <c r="H22" s="122"/>
      <c r="I22" s="122"/>
      <c r="J22" s="122"/>
      <c r="K22" s="122"/>
      <c r="L22" s="122"/>
      <c r="M22" s="122"/>
      <c r="N22" s="122"/>
      <c r="O22" s="122"/>
    </row>
  </sheetData>
  <sheetProtection/>
  <mergeCells count="10">
    <mergeCell ref="A7:O7"/>
    <mergeCell ref="A4:O4"/>
    <mergeCell ref="A6:O6"/>
    <mergeCell ref="A22:O22"/>
    <mergeCell ref="A20:O20"/>
    <mergeCell ref="A19:O19"/>
    <mergeCell ref="A17:O17"/>
    <mergeCell ref="A13:O13"/>
    <mergeCell ref="A12:O12"/>
    <mergeCell ref="A9:O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27"/>
  <sheetViews>
    <sheetView zoomScalePageLayoutView="0" workbookViewId="0" topLeftCell="B1">
      <pane xSplit="5" ySplit="3" topLeftCell="H4" activePane="bottomRight" state="frozen"/>
      <selection pane="topLeft" activeCell="B1" sqref="B1"/>
      <selection pane="topRight" activeCell="G1" sqref="G1"/>
      <selection pane="bottomLeft" activeCell="B4" sqref="B4"/>
      <selection pane="bottomRight" activeCell="P10" sqref="P10:R10"/>
    </sheetView>
  </sheetViews>
  <sheetFormatPr defaultColWidth="9.140625" defaultRowHeight="15"/>
  <cols>
    <col min="1" max="1" width="23.8515625" style="8" customWidth="1"/>
    <col min="2" max="7" width="10.28125" style="8" customWidth="1"/>
    <col min="8" max="8" width="1.421875" style="8" customWidth="1"/>
    <col min="9" max="9" width="10.28125" style="8" hidden="1" customWidth="1"/>
    <col min="10" max="11" width="11.28125" style="8" customWidth="1"/>
    <col min="12" max="12" width="18.28125" style="8" customWidth="1"/>
    <col min="13" max="14" width="11.28125" style="8" customWidth="1"/>
    <col min="15" max="15" width="19.00390625" style="8" customWidth="1"/>
    <col min="16" max="17" width="11.28125" style="8" customWidth="1"/>
    <col min="18" max="18" width="16.8515625" style="8" customWidth="1"/>
    <col min="19" max="16384" width="9.140625" style="8" customWidth="1"/>
  </cols>
  <sheetData>
    <row r="1" spans="1:18" ht="18.75">
      <c r="A1" s="155" t="s">
        <v>139</v>
      </c>
      <c r="B1" s="155"/>
      <c r="C1" s="155"/>
      <c r="D1" s="155"/>
      <c r="E1" s="155"/>
      <c r="F1" s="155"/>
      <c r="G1" s="155"/>
      <c r="H1" s="155"/>
      <c r="I1" s="155"/>
      <c r="J1" s="155"/>
      <c r="K1" s="155"/>
      <c r="L1" s="155"/>
      <c r="M1" s="155"/>
      <c r="N1" s="155"/>
      <c r="O1" s="155"/>
      <c r="P1" s="155"/>
      <c r="Q1" s="155"/>
      <c r="R1" s="155"/>
    </row>
    <row r="2" ht="16.5" thickBot="1">
      <c r="A2" s="9"/>
    </row>
    <row r="3" spans="1:18" ht="109.5" customHeight="1" thickBot="1">
      <c r="A3" s="156" t="s">
        <v>5</v>
      </c>
      <c r="B3" s="157"/>
      <c r="C3" s="157"/>
      <c r="D3" s="157"/>
      <c r="E3" s="157"/>
      <c r="F3" s="158"/>
      <c r="G3" s="153" t="s">
        <v>14</v>
      </c>
      <c r="H3" s="153"/>
      <c r="I3" s="154"/>
      <c r="J3" s="152" t="s">
        <v>27</v>
      </c>
      <c r="K3" s="153"/>
      <c r="L3" s="154"/>
      <c r="M3" s="152" t="s">
        <v>28</v>
      </c>
      <c r="N3" s="153"/>
      <c r="O3" s="154"/>
      <c r="P3" s="152" t="s">
        <v>16</v>
      </c>
      <c r="Q3" s="153"/>
      <c r="R3" s="154"/>
    </row>
    <row r="4" spans="1:18" ht="142.5" customHeight="1" thickBot="1">
      <c r="A4" s="135" t="s">
        <v>156</v>
      </c>
      <c r="B4" s="141"/>
      <c r="C4" s="141"/>
      <c r="D4" s="141"/>
      <c r="E4" s="141"/>
      <c r="F4" s="142"/>
      <c r="G4" s="132" t="s">
        <v>221</v>
      </c>
      <c r="H4" s="149"/>
      <c r="I4" s="150"/>
      <c r="J4" s="127" t="s">
        <v>222</v>
      </c>
      <c r="K4" s="128"/>
      <c r="L4" s="129"/>
      <c r="M4" s="127" t="s">
        <v>223</v>
      </c>
      <c r="N4" s="128"/>
      <c r="O4" s="129"/>
      <c r="P4" s="127" t="s">
        <v>224</v>
      </c>
      <c r="Q4" s="128"/>
      <c r="R4" s="129"/>
    </row>
    <row r="5" spans="1:18" ht="96" customHeight="1" thickBot="1">
      <c r="A5" s="135" t="s">
        <v>22</v>
      </c>
      <c r="B5" s="141"/>
      <c r="C5" s="141"/>
      <c r="D5" s="141"/>
      <c r="E5" s="141"/>
      <c r="F5" s="142"/>
      <c r="G5" s="132" t="s">
        <v>221</v>
      </c>
      <c r="H5" s="149"/>
      <c r="I5" s="150"/>
      <c r="J5" s="127" t="s">
        <v>225</v>
      </c>
      <c r="K5" s="128"/>
      <c r="L5" s="129"/>
      <c r="M5" s="127" t="s">
        <v>226</v>
      </c>
      <c r="N5" s="128"/>
      <c r="O5" s="129"/>
      <c r="P5" s="127" t="s">
        <v>227</v>
      </c>
      <c r="Q5" s="128"/>
      <c r="R5" s="129"/>
    </row>
    <row r="6" spans="1:18" ht="83.25" customHeight="1" thickBot="1">
      <c r="A6" s="135" t="s">
        <v>23</v>
      </c>
      <c r="B6" s="141"/>
      <c r="C6" s="141"/>
      <c r="D6" s="141"/>
      <c r="E6" s="141"/>
      <c r="F6" s="142"/>
      <c r="G6" s="132" t="s">
        <v>221</v>
      </c>
      <c r="H6" s="149"/>
      <c r="I6" s="150"/>
      <c r="J6" s="127" t="s">
        <v>225</v>
      </c>
      <c r="K6" s="128"/>
      <c r="L6" s="129"/>
      <c r="M6" s="127" t="s">
        <v>228</v>
      </c>
      <c r="N6" s="128"/>
      <c r="O6" s="129"/>
      <c r="P6" s="127" t="s">
        <v>229</v>
      </c>
      <c r="Q6" s="128"/>
      <c r="R6" s="129"/>
    </row>
    <row r="7" spans="1:18" ht="60" customHeight="1" thickBot="1">
      <c r="A7" s="135" t="s">
        <v>24</v>
      </c>
      <c r="B7" s="141"/>
      <c r="C7" s="141"/>
      <c r="D7" s="141"/>
      <c r="E7" s="141"/>
      <c r="F7" s="142"/>
      <c r="G7" s="132" t="s">
        <v>230</v>
      </c>
      <c r="H7" s="149"/>
      <c r="I7" s="150"/>
      <c r="J7" s="132" t="s">
        <v>6</v>
      </c>
      <c r="K7" s="149"/>
      <c r="L7" s="150"/>
      <c r="M7" s="127" t="s">
        <v>6</v>
      </c>
      <c r="N7" s="128"/>
      <c r="O7" s="129"/>
      <c r="P7" s="132" t="s">
        <v>6</v>
      </c>
      <c r="Q7" s="149"/>
      <c r="R7" s="150"/>
    </row>
    <row r="8" spans="1:18" ht="81.75" customHeight="1" thickBot="1">
      <c r="A8" s="135" t="s">
        <v>25</v>
      </c>
      <c r="B8" s="136"/>
      <c r="C8" s="136"/>
      <c r="D8" s="136"/>
      <c r="E8" s="136"/>
      <c r="F8" s="137"/>
      <c r="G8" s="132" t="s">
        <v>221</v>
      </c>
      <c r="H8" s="130"/>
      <c r="I8" s="131"/>
      <c r="J8" s="127" t="s">
        <v>225</v>
      </c>
      <c r="K8" s="128"/>
      <c r="L8" s="129"/>
      <c r="M8" s="127" t="s">
        <v>237</v>
      </c>
      <c r="N8" s="128"/>
      <c r="O8" s="129"/>
      <c r="P8" s="127" t="s">
        <v>229</v>
      </c>
      <c r="Q8" s="133"/>
      <c r="R8" s="134"/>
    </row>
    <row r="9" spans="1:18" ht="101.25" customHeight="1" thickBot="1">
      <c r="A9" s="135" t="s">
        <v>26</v>
      </c>
      <c r="B9" s="136"/>
      <c r="C9" s="136"/>
      <c r="D9" s="136"/>
      <c r="E9" s="136"/>
      <c r="F9" s="137"/>
      <c r="G9" s="132" t="s">
        <v>221</v>
      </c>
      <c r="H9" s="130"/>
      <c r="I9" s="131"/>
      <c r="J9" s="127" t="s">
        <v>225</v>
      </c>
      <c r="K9" s="128"/>
      <c r="L9" s="129"/>
      <c r="M9" s="127" t="s">
        <v>236</v>
      </c>
      <c r="N9" s="128"/>
      <c r="O9" s="129"/>
      <c r="P9" s="127" t="s">
        <v>229</v>
      </c>
      <c r="Q9" s="130"/>
      <c r="R9" s="131"/>
    </row>
    <row r="10" spans="1:18" ht="125.25" customHeight="1" thickBot="1">
      <c r="A10" s="135" t="s">
        <v>140</v>
      </c>
      <c r="B10" s="141"/>
      <c r="C10" s="141"/>
      <c r="D10" s="141"/>
      <c r="E10" s="141"/>
      <c r="F10" s="142"/>
      <c r="G10" s="132" t="s">
        <v>231</v>
      </c>
      <c r="H10" s="149"/>
      <c r="I10" s="150"/>
      <c r="J10" s="127" t="s">
        <v>232</v>
      </c>
      <c r="K10" s="128"/>
      <c r="L10" s="129"/>
      <c r="M10" s="127" t="s">
        <v>233</v>
      </c>
      <c r="N10" s="128"/>
      <c r="O10" s="129"/>
      <c r="P10" s="127" t="s">
        <v>229</v>
      </c>
      <c r="Q10" s="130"/>
      <c r="R10" s="131"/>
    </row>
    <row r="11" ht="15.75">
      <c r="A11" s="10"/>
    </row>
    <row r="12" spans="1:18" s="14" customFormat="1" ht="15">
      <c r="A12" s="34" t="s">
        <v>7</v>
      </c>
      <c r="B12" s="151" t="s">
        <v>8</v>
      </c>
      <c r="C12" s="151"/>
      <c r="D12" s="151"/>
      <c r="E12" s="151"/>
      <c r="F12" s="151"/>
      <c r="G12" s="151"/>
      <c r="H12" s="151"/>
      <c r="I12" s="151"/>
      <c r="J12" s="151"/>
      <c r="K12" s="151"/>
      <c r="L12" s="151"/>
      <c r="M12" s="151"/>
      <c r="N12" s="151"/>
      <c r="O12" s="151"/>
      <c r="P12" s="151"/>
      <c r="Q12" s="151"/>
      <c r="R12" s="151"/>
    </row>
    <row r="13" spans="1:18" s="14" customFormat="1" ht="45" customHeight="1">
      <c r="A13" s="143" t="s">
        <v>15</v>
      </c>
      <c r="B13" s="144"/>
      <c r="C13" s="144"/>
      <c r="D13" s="144"/>
      <c r="E13" s="144"/>
      <c r="F13" s="144"/>
      <c r="G13" s="144"/>
      <c r="H13" s="144"/>
      <c r="I13" s="144"/>
      <c r="J13" s="144"/>
      <c r="K13" s="144"/>
      <c r="L13" s="144"/>
      <c r="M13" s="144"/>
      <c r="N13" s="144"/>
      <c r="O13" s="144"/>
      <c r="P13" s="144"/>
      <c r="Q13" s="144"/>
      <c r="R13" s="145"/>
    </row>
    <row r="14" spans="1:18" s="14" customFormat="1" ht="15">
      <c r="A14" s="34" t="s">
        <v>9</v>
      </c>
      <c r="B14" s="151" t="s">
        <v>10</v>
      </c>
      <c r="C14" s="151"/>
      <c r="D14" s="151"/>
      <c r="E14" s="151"/>
      <c r="F14" s="151"/>
      <c r="G14" s="151"/>
      <c r="H14" s="151"/>
      <c r="I14" s="151"/>
      <c r="J14" s="151"/>
      <c r="K14" s="151"/>
      <c r="L14" s="151"/>
      <c r="M14" s="151"/>
      <c r="N14" s="151"/>
      <c r="O14" s="151"/>
      <c r="P14" s="151"/>
      <c r="Q14" s="151"/>
      <c r="R14" s="151"/>
    </row>
    <row r="15" spans="1:18" s="14" customFormat="1" ht="45" customHeight="1">
      <c r="A15" s="143" t="s">
        <v>29</v>
      </c>
      <c r="B15" s="144"/>
      <c r="C15" s="144"/>
      <c r="D15" s="144"/>
      <c r="E15" s="144"/>
      <c r="F15" s="144"/>
      <c r="G15" s="144"/>
      <c r="H15" s="144"/>
      <c r="I15" s="144"/>
      <c r="J15" s="144"/>
      <c r="K15" s="144"/>
      <c r="L15" s="144"/>
      <c r="M15" s="144"/>
      <c r="N15" s="144"/>
      <c r="O15" s="144"/>
      <c r="P15" s="144"/>
      <c r="Q15" s="144"/>
      <c r="R15" s="145"/>
    </row>
    <row r="16" spans="1:18" s="14" customFormat="1" ht="15">
      <c r="A16" s="34" t="s">
        <v>11</v>
      </c>
      <c r="B16" s="146" t="s">
        <v>30</v>
      </c>
      <c r="C16" s="147"/>
      <c r="D16" s="147"/>
      <c r="E16" s="147"/>
      <c r="F16" s="147"/>
      <c r="G16" s="147"/>
      <c r="H16" s="147"/>
      <c r="I16" s="147"/>
      <c r="J16" s="147"/>
      <c r="K16" s="147"/>
      <c r="L16" s="147"/>
      <c r="M16" s="147"/>
      <c r="N16" s="147"/>
      <c r="O16" s="147"/>
      <c r="P16" s="147"/>
      <c r="Q16" s="147"/>
      <c r="R16" s="148"/>
    </row>
    <row r="17" spans="1:18" s="14" customFormat="1" ht="45" customHeight="1">
      <c r="A17" s="143" t="s">
        <v>31</v>
      </c>
      <c r="B17" s="144"/>
      <c r="C17" s="144"/>
      <c r="D17" s="144"/>
      <c r="E17" s="144"/>
      <c r="F17" s="144"/>
      <c r="G17" s="144"/>
      <c r="H17" s="144"/>
      <c r="I17" s="144"/>
      <c r="J17" s="144"/>
      <c r="K17" s="144"/>
      <c r="L17" s="144"/>
      <c r="M17" s="144"/>
      <c r="N17" s="144"/>
      <c r="O17" s="144"/>
      <c r="P17" s="144"/>
      <c r="Q17" s="144"/>
      <c r="R17" s="145"/>
    </row>
    <row r="18" spans="1:18" s="14" customFormat="1" ht="12.75" customHeight="1">
      <c r="A18" s="34" t="s">
        <v>17</v>
      </c>
      <c r="B18" s="146" t="s">
        <v>13</v>
      </c>
      <c r="C18" s="147"/>
      <c r="D18" s="147"/>
      <c r="E18" s="147"/>
      <c r="F18" s="147"/>
      <c r="G18" s="147"/>
      <c r="H18" s="147"/>
      <c r="I18" s="147"/>
      <c r="J18" s="147"/>
      <c r="K18" s="147"/>
      <c r="L18" s="147"/>
      <c r="M18" s="147"/>
      <c r="N18" s="147"/>
      <c r="O18" s="147"/>
      <c r="P18" s="147"/>
      <c r="Q18" s="147"/>
      <c r="R18" s="148"/>
    </row>
    <row r="19" spans="1:18" s="14" customFormat="1" ht="30" customHeight="1">
      <c r="A19" s="143" t="s">
        <v>19</v>
      </c>
      <c r="B19" s="144"/>
      <c r="C19" s="144"/>
      <c r="D19" s="144"/>
      <c r="E19" s="144"/>
      <c r="F19" s="144"/>
      <c r="G19" s="144"/>
      <c r="H19" s="144"/>
      <c r="I19" s="144"/>
      <c r="J19" s="144"/>
      <c r="K19" s="144"/>
      <c r="L19" s="144"/>
      <c r="M19" s="144"/>
      <c r="N19" s="144"/>
      <c r="O19" s="144"/>
      <c r="P19" s="144"/>
      <c r="Q19" s="144"/>
      <c r="R19" s="145"/>
    </row>
    <row r="20" spans="1:18" s="14" customFormat="1" ht="15">
      <c r="A20" s="35"/>
      <c r="B20" s="35"/>
      <c r="C20" s="35"/>
      <c r="D20" s="35"/>
      <c r="E20" s="35"/>
      <c r="F20" s="35"/>
      <c r="G20" s="35"/>
      <c r="H20" s="35"/>
      <c r="I20" s="35"/>
      <c r="J20" s="35"/>
      <c r="K20" s="35"/>
      <c r="L20" s="35"/>
      <c r="M20" s="35"/>
      <c r="N20" s="35"/>
      <c r="O20" s="35"/>
      <c r="P20" s="35"/>
      <c r="Q20" s="35"/>
      <c r="R20" s="35"/>
    </row>
    <row r="21" spans="1:18" s="14" customFormat="1" ht="30.75" customHeight="1">
      <c r="A21" s="138" t="s">
        <v>138</v>
      </c>
      <c r="B21" s="139"/>
      <c r="C21" s="139"/>
      <c r="D21" s="139"/>
      <c r="E21" s="139"/>
      <c r="F21" s="139"/>
      <c r="G21" s="139"/>
      <c r="H21" s="139"/>
      <c r="I21" s="139"/>
      <c r="J21" s="139"/>
      <c r="K21" s="139"/>
      <c r="L21" s="139"/>
      <c r="M21" s="139"/>
      <c r="N21" s="139"/>
      <c r="O21" s="139"/>
      <c r="P21" s="139"/>
      <c r="Q21" s="139"/>
      <c r="R21" s="140"/>
    </row>
    <row r="22" s="14" customFormat="1" ht="12.75"/>
    <row r="23" s="14" customFormat="1" ht="12.75">
      <c r="A23" s="15"/>
    </row>
    <row r="24" s="14" customFormat="1" ht="12.75"/>
    <row r="25" s="14" customFormat="1" ht="12.75"/>
    <row r="26" spans="1:18" s="14" customFormat="1" ht="15.75">
      <c r="A26" s="11"/>
      <c r="B26" s="8"/>
      <c r="C26" s="8"/>
      <c r="D26" s="8"/>
      <c r="E26" s="8"/>
      <c r="F26" s="8"/>
      <c r="G26" s="8"/>
      <c r="H26" s="8"/>
      <c r="I26" s="8"/>
      <c r="J26" s="8"/>
      <c r="K26" s="8"/>
      <c r="L26" s="8"/>
      <c r="M26" s="8"/>
      <c r="N26" s="8"/>
      <c r="O26" s="8"/>
      <c r="P26" s="8"/>
      <c r="Q26" s="8"/>
      <c r="R26" s="8"/>
    </row>
    <row r="27" spans="1:18" s="14" customFormat="1" ht="15">
      <c r="A27" s="8"/>
      <c r="B27" s="8"/>
      <c r="C27" s="8"/>
      <c r="D27" s="8"/>
      <c r="E27" s="8"/>
      <c r="F27" s="8"/>
      <c r="G27" s="8"/>
      <c r="H27" s="8"/>
      <c r="I27" s="8"/>
      <c r="J27" s="8"/>
      <c r="K27" s="8"/>
      <c r="L27" s="8"/>
      <c r="M27" s="8"/>
      <c r="N27" s="8"/>
      <c r="O27" s="8"/>
      <c r="P27" s="8"/>
      <c r="Q27" s="8"/>
      <c r="R27" s="8"/>
    </row>
  </sheetData>
  <sheetProtection/>
  <mergeCells count="50">
    <mergeCell ref="A8:F8"/>
    <mergeCell ref="A7:F7"/>
    <mergeCell ref="A6:F6"/>
    <mergeCell ref="A5:F5"/>
    <mergeCell ref="J7:L7"/>
    <mergeCell ref="J6:L6"/>
    <mergeCell ref="G6:I6"/>
    <mergeCell ref="G7:I7"/>
    <mergeCell ref="A1:R1"/>
    <mergeCell ref="A4:F4"/>
    <mergeCell ref="G4:I4"/>
    <mergeCell ref="G3:I3"/>
    <mergeCell ref="A3:F3"/>
    <mergeCell ref="P7:R7"/>
    <mergeCell ref="P6:R6"/>
    <mergeCell ref="P5:R5"/>
    <mergeCell ref="P4:R4"/>
    <mergeCell ref="G5:I5"/>
    <mergeCell ref="P3:R3"/>
    <mergeCell ref="J3:L3"/>
    <mergeCell ref="M3:O3"/>
    <mergeCell ref="M4:O4"/>
    <mergeCell ref="M5:O5"/>
    <mergeCell ref="J5:L5"/>
    <mergeCell ref="J4:L4"/>
    <mergeCell ref="A17:R17"/>
    <mergeCell ref="B16:R16"/>
    <mergeCell ref="G10:I10"/>
    <mergeCell ref="J10:L10"/>
    <mergeCell ref="P10:R10"/>
    <mergeCell ref="A13:R13"/>
    <mergeCell ref="B12:R12"/>
    <mergeCell ref="A15:R15"/>
    <mergeCell ref="B14:R14"/>
    <mergeCell ref="A9:F9"/>
    <mergeCell ref="A21:R21"/>
    <mergeCell ref="A10:F10"/>
    <mergeCell ref="A19:R19"/>
    <mergeCell ref="B18:R18"/>
    <mergeCell ref="M6:O6"/>
    <mergeCell ref="M7:O7"/>
    <mergeCell ref="M10:O10"/>
    <mergeCell ref="G9:I9"/>
    <mergeCell ref="J9:L9"/>
    <mergeCell ref="M9:O9"/>
    <mergeCell ref="P9:R9"/>
    <mergeCell ref="G8:I8"/>
    <mergeCell ref="J8:L8"/>
    <mergeCell ref="M8:O8"/>
    <mergeCell ref="P8:R8"/>
  </mergeCells>
  <printOptions/>
  <pageMargins left="0.42" right="0.41" top="0.43" bottom="0.42"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W41"/>
  <sheetViews>
    <sheetView zoomScale="80" zoomScaleNormal="80" zoomScalePageLayoutView="0" workbookViewId="0" topLeftCell="A1">
      <pane ySplit="4" topLeftCell="A5" activePane="bottomLeft" state="frozen"/>
      <selection pane="topLeft" activeCell="A1" sqref="A1"/>
      <selection pane="bottomLeft" activeCell="C53" sqref="C53"/>
    </sheetView>
  </sheetViews>
  <sheetFormatPr defaultColWidth="9.140625" defaultRowHeight="15"/>
  <cols>
    <col min="1" max="1" width="4.7109375" style="0" customWidth="1"/>
    <col min="2" max="2" width="20.7109375" style="0" customWidth="1"/>
    <col min="3" max="3" width="16.7109375" style="0" customWidth="1"/>
    <col min="5" max="5" width="10.57421875" style="0" bestFit="1" customWidth="1"/>
    <col min="6" max="6" width="15.140625" style="0" bestFit="1" customWidth="1"/>
    <col min="7" max="7" width="10.7109375" style="0" customWidth="1"/>
    <col min="8" max="8" width="11.421875" style="0" customWidth="1"/>
    <col min="9" max="9" width="10.7109375" style="0" customWidth="1"/>
    <col min="10" max="10" width="10.28125" style="0" customWidth="1"/>
    <col min="11" max="11" width="11.140625" style="0" customWidth="1"/>
    <col min="12" max="12" width="10.421875" style="0" customWidth="1"/>
    <col min="13" max="13" width="11.28125" style="0" customWidth="1"/>
    <col min="14" max="14" width="10.57421875" style="0" customWidth="1"/>
    <col min="15" max="16" width="10.421875" style="0" customWidth="1"/>
    <col min="17" max="17" width="10.57421875" style="0" customWidth="1"/>
    <col min="18" max="18" width="12.7109375" style="0" customWidth="1"/>
  </cols>
  <sheetData>
    <row r="1" spans="1:18" ht="18.75">
      <c r="A1" s="8"/>
      <c r="B1" s="159" t="s">
        <v>158</v>
      </c>
      <c r="C1" s="159"/>
      <c r="D1" s="159"/>
      <c r="E1" s="159"/>
      <c r="F1" s="159"/>
      <c r="G1" s="159"/>
      <c r="H1" s="159"/>
      <c r="I1" s="159"/>
      <c r="J1" s="159"/>
      <c r="K1" s="159"/>
      <c r="L1" s="159"/>
      <c r="M1" s="159"/>
      <c r="N1" s="159"/>
      <c r="O1" s="159"/>
      <c r="P1" s="159"/>
      <c r="Q1" s="159"/>
      <c r="R1" s="159"/>
    </row>
    <row r="2" spans="1:18" ht="15.75" thickBot="1">
      <c r="A2" s="8"/>
      <c r="B2" s="13"/>
      <c r="C2" s="8"/>
      <c r="D2" s="8"/>
      <c r="E2" s="8"/>
      <c r="F2" s="8"/>
      <c r="G2" s="8"/>
      <c r="H2" s="8"/>
      <c r="I2" s="8"/>
      <c r="J2" s="8"/>
      <c r="K2" s="8"/>
      <c r="L2" s="8"/>
      <c r="M2" s="8"/>
      <c r="N2" s="8"/>
      <c r="O2" s="8"/>
      <c r="P2" s="8"/>
      <c r="Q2" s="8"/>
      <c r="R2" s="8"/>
    </row>
    <row r="3" spans="1:18" ht="16.5" thickBot="1">
      <c r="A3" s="30"/>
      <c r="B3" s="160"/>
      <c r="C3" s="161"/>
      <c r="D3" s="161"/>
      <c r="E3" s="161"/>
      <c r="F3" s="161"/>
      <c r="G3" s="161"/>
      <c r="H3" s="161"/>
      <c r="I3" s="161"/>
      <c r="J3" s="161"/>
      <c r="K3" s="161"/>
      <c r="L3" s="161"/>
      <c r="M3" s="161"/>
      <c r="N3" s="161"/>
      <c r="O3" s="161"/>
      <c r="P3" s="161"/>
      <c r="Q3" s="161"/>
      <c r="R3" s="162"/>
    </row>
    <row r="4" spans="1:18" ht="16.5" thickBot="1">
      <c r="A4" s="28"/>
      <c r="B4" s="65"/>
      <c r="C4" s="66" t="s">
        <v>12</v>
      </c>
      <c r="D4" s="66">
        <v>1990</v>
      </c>
      <c r="E4" s="66">
        <v>1995</v>
      </c>
      <c r="F4" s="66">
        <v>2000</v>
      </c>
      <c r="G4" s="66">
        <v>2001</v>
      </c>
      <c r="H4" s="66">
        <v>2002</v>
      </c>
      <c r="I4" s="67">
        <v>2003</v>
      </c>
      <c r="J4" s="67">
        <v>2004</v>
      </c>
      <c r="K4" s="67">
        <v>2005</v>
      </c>
      <c r="L4" s="67">
        <v>2006</v>
      </c>
      <c r="M4" s="67">
        <v>2007</v>
      </c>
      <c r="N4" s="67">
        <v>2008</v>
      </c>
      <c r="O4" s="67">
        <v>2009</v>
      </c>
      <c r="P4" s="67">
        <v>2010</v>
      </c>
      <c r="Q4" s="67">
        <v>2011</v>
      </c>
      <c r="R4" s="68">
        <v>2012</v>
      </c>
    </row>
    <row r="5" spans="1:18" ht="15.75" thickBot="1">
      <c r="A5" s="163" t="s">
        <v>32</v>
      </c>
      <c r="B5" s="164"/>
      <c r="C5" s="164"/>
      <c r="D5" s="164"/>
      <c r="E5" s="164"/>
      <c r="F5" s="164"/>
      <c r="G5" s="164"/>
      <c r="H5" s="164"/>
      <c r="I5" s="164"/>
      <c r="J5" s="164"/>
      <c r="K5" s="164"/>
      <c r="L5" s="164"/>
      <c r="M5" s="164"/>
      <c r="N5" s="164"/>
      <c r="O5" s="164"/>
      <c r="P5" s="164"/>
      <c r="Q5" s="164"/>
      <c r="R5" s="165"/>
    </row>
    <row r="6" spans="1:18" ht="32.25" thickBot="1">
      <c r="A6" s="27">
        <v>1</v>
      </c>
      <c r="B6" s="69" t="s">
        <v>33</v>
      </c>
      <c r="C6" s="66" t="s">
        <v>34</v>
      </c>
      <c r="D6" s="70"/>
      <c r="E6" s="70"/>
      <c r="F6" s="70">
        <f aca="true" t="shared" si="0" ref="F6:P6">F24-F25</f>
        <v>4075</v>
      </c>
      <c r="G6" s="70">
        <v>4280</v>
      </c>
      <c r="H6" s="70">
        <v>3829</v>
      </c>
      <c r="I6" s="70">
        <v>4990</v>
      </c>
      <c r="J6" s="70">
        <f t="shared" si="0"/>
        <v>4692</v>
      </c>
      <c r="K6" s="70">
        <f t="shared" si="0"/>
        <v>3980</v>
      </c>
      <c r="L6" s="70">
        <f t="shared" si="0"/>
        <v>4673</v>
      </c>
      <c r="M6" s="70">
        <f t="shared" si="0"/>
        <v>3721</v>
      </c>
      <c r="N6" s="70">
        <f t="shared" si="0"/>
        <v>3762</v>
      </c>
      <c r="O6" s="70">
        <f t="shared" si="0"/>
        <v>3874</v>
      </c>
      <c r="P6" s="70">
        <f t="shared" si="0"/>
        <v>3642</v>
      </c>
      <c r="Q6" s="70">
        <v>3981</v>
      </c>
      <c r="R6" s="70">
        <v>3604</v>
      </c>
    </row>
    <row r="7" spans="1:19" ht="32.25" thickBot="1">
      <c r="A7" s="27">
        <v>2</v>
      </c>
      <c r="B7" s="65" t="s">
        <v>35</v>
      </c>
      <c r="C7" s="66" t="s">
        <v>34</v>
      </c>
      <c r="D7" s="70"/>
      <c r="E7" s="70"/>
      <c r="F7" s="70">
        <v>363</v>
      </c>
      <c r="G7" s="70" t="s">
        <v>173</v>
      </c>
      <c r="H7" s="70" t="s">
        <v>174</v>
      </c>
      <c r="I7" s="70" t="s">
        <v>175</v>
      </c>
      <c r="J7" s="70">
        <v>368</v>
      </c>
      <c r="K7" s="70">
        <v>382</v>
      </c>
      <c r="L7" s="70">
        <v>358</v>
      </c>
      <c r="M7" s="70">
        <v>355</v>
      </c>
      <c r="N7" s="70">
        <v>348</v>
      </c>
      <c r="O7" s="70">
        <v>341</v>
      </c>
      <c r="P7" s="70">
        <v>331</v>
      </c>
      <c r="Q7" s="70">
        <v>319</v>
      </c>
      <c r="R7" s="70">
        <v>324</v>
      </c>
      <c r="S7" s="60"/>
    </row>
    <row r="8" spans="1:21" ht="63.75" thickBot="1">
      <c r="A8" s="71">
        <v>3</v>
      </c>
      <c r="B8" s="72" t="s">
        <v>36</v>
      </c>
      <c r="C8" s="66" t="s">
        <v>34</v>
      </c>
      <c r="D8" s="70"/>
      <c r="E8" s="70"/>
      <c r="F8" s="70">
        <v>242</v>
      </c>
      <c r="G8" s="70">
        <v>198</v>
      </c>
      <c r="H8" s="70">
        <v>136</v>
      </c>
      <c r="I8" s="70">
        <v>177</v>
      </c>
      <c r="J8" s="70">
        <v>104</v>
      </c>
      <c r="K8" s="70">
        <v>89</v>
      </c>
      <c r="L8" s="70">
        <v>127</v>
      </c>
      <c r="M8" s="70">
        <v>128</v>
      </c>
      <c r="N8" s="70">
        <v>83</v>
      </c>
      <c r="O8" s="70">
        <v>77</v>
      </c>
      <c r="P8" s="70">
        <v>98</v>
      </c>
      <c r="Q8" s="70">
        <v>97</v>
      </c>
      <c r="R8" s="70">
        <v>132</v>
      </c>
      <c r="S8" s="62"/>
      <c r="T8" s="62"/>
      <c r="U8" s="62"/>
    </row>
    <row r="9" spans="1:18" ht="48" thickBot="1">
      <c r="A9" s="27">
        <v>4</v>
      </c>
      <c r="B9" s="39" t="s">
        <v>37</v>
      </c>
      <c r="C9" s="66" t="s">
        <v>34</v>
      </c>
      <c r="D9" s="70"/>
      <c r="E9" s="70"/>
      <c r="F9" s="70">
        <v>199</v>
      </c>
      <c r="G9" s="70">
        <v>157</v>
      </c>
      <c r="H9" s="70">
        <v>96</v>
      </c>
      <c r="I9" s="70">
        <v>138</v>
      </c>
      <c r="J9" s="70">
        <v>65</v>
      </c>
      <c r="K9" s="70">
        <v>54</v>
      </c>
      <c r="L9" s="70">
        <v>90</v>
      </c>
      <c r="M9" s="70">
        <v>92</v>
      </c>
      <c r="N9" s="70">
        <v>48</v>
      </c>
      <c r="O9" s="70">
        <v>43</v>
      </c>
      <c r="P9" s="70">
        <v>65</v>
      </c>
      <c r="Q9" s="70">
        <v>61</v>
      </c>
      <c r="R9" s="70">
        <v>103</v>
      </c>
    </row>
    <row r="10" spans="1:18" ht="63.75" thickBot="1">
      <c r="A10" s="27">
        <v>5</v>
      </c>
      <c r="B10" s="73" t="s">
        <v>38</v>
      </c>
      <c r="C10" s="74" t="s">
        <v>34</v>
      </c>
      <c r="D10" s="70"/>
      <c r="E10" s="70"/>
      <c r="F10" s="70">
        <v>153</v>
      </c>
      <c r="G10" s="70">
        <v>146</v>
      </c>
      <c r="H10" s="70">
        <v>145</v>
      </c>
      <c r="I10" s="70">
        <v>148</v>
      </c>
      <c r="J10" s="70">
        <v>152</v>
      </c>
      <c r="K10" s="70">
        <v>162</v>
      </c>
      <c r="L10" s="70">
        <v>137</v>
      </c>
      <c r="M10" s="70">
        <v>132</v>
      </c>
      <c r="N10" s="70">
        <v>130</v>
      </c>
      <c r="O10" s="70">
        <v>107</v>
      </c>
      <c r="P10" s="70">
        <v>99</v>
      </c>
      <c r="Q10" s="70">
        <v>91</v>
      </c>
      <c r="R10" s="70">
        <v>77</v>
      </c>
    </row>
    <row r="11" spans="1:18" ht="48" thickBot="1">
      <c r="A11" s="27">
        <v>6</v>
      </c>
      <c r="B11" s="65" t="s">
        <v>39</v>
      </c>
      <c r="C11" s="66" t="s">
        <v>34</v>
      </c>
      <c r="D11" s="70"/>
      <c r="E11" s="70"/>
      <c r="F11" s="70">
        <v>2046</v>
      </c>
      <c r="G11" s="70">
        <v>2229</v>
      </c>
      <c r="H11" s="70">
        <v>2120</v>
      </c>
      <c r="I11" s="70">
        <v>2247</v>
      </c>
      <c r="J11" s="70">
        <v>1652</v>
      </c>
      <c r="K11" s="70">
        <v>2800</v>
      </c>
      <c r="L11" s="70">
        <v>2929</v>
      </c>
      <c r="M11" s="70">
        <v>3027</v>
      </c>
      <c r="N11" s="70">
        <v>3126</v>
      </c>
      <c r="O11" s="70">
        <v>3269</v>
      </c>
      <c r="P11" s="70">
        <v>3031</v>
      </c>
      <c r="Q11" s="70">
        <v>3377</v>
      </c>
      <c r="R11" s="70">
        <v>2975</v>
      </c>
    </row>
    <row r="12" spans="1:18" ht="48" thickBot="1">
      <c r="A12" s="27">
        <v>7</v>
      </c>
      <c r="B12" s="65" t="s">
        <v>40</v>
      </c>
      <c r="C12" s="66" t="s">
        <v>34</v>
      </c>
      <c r="D12" s="70"/>
      <c r="E12" s="70"/>
      <c r="F12" s="70">
        <v>1271</v>
      </c>
      <c r="G12" s="70">
        <v>1353</v>
      </c>
      <c r="H12" s="70">
        <v>1073</v>
      </c>
      <c r="I12" s="70">
        <v>2049</v>
      </c>
      <c r="J12" s="70">
        <v>2416</v>
      </c>
      <c r="K12" s="70">
        <v>547</v>
      </c>
      <c r="L12" s="70">
        <v>1122</v>
      </c>
      <c r="M12" s="83" t="s">
        <v>171</v>
      </c>
      <c r="N12" s="83">
        <v>75</v>
      </c>
      <c r="O12" s="83">
        <v>80</v>
      </c>
      <c r="P12" s="83">
        <v>83</v>
      </c>
      <c r="Q12" s="83">
        <v>97</v>
      </c>
      <c r="R12" s="83">
        <v>96</v>
      </c>
    </row>
    <row r="13" spans="1:18" ht="15.75" thickBot="1">
      <c r="A13" s="27">
        <v>8</v>
      </c>
      <c r="B13" s="166" t="s">
        <v>41</v>
      </c>
      <c r="C13" s="167"/>
      <c r="D13" s="167"/>
      <c r="E13" s="167"/>
      <c r="F13" s="167"/>
      <c r="G13" s="167"/>
      <c r="H13" s="167"/>
      <c r="I13" s="167"/>
      <c r="J13" s="167"/>
      <c r="K13" s="167"/>
      <c r="L13" s="167"/>
      <c r="M13" s="167"/>
      <c r="N13" s="167"/>
      <c r="O13" s="167"/>
      <c r="P13" s="167"/>
      <c r="Q13" s="167"/>
      <c r="R13" s="168"/>
    </row>
    <row r="14" spans="1:18" ht="48" thickBot="1">
      <c r="A14" s="27">
        <v>9</v>
      </c>
      <c r="B14" s="75" t="s">
        <v>42</v>
      </c>
      <c r="C14" s="66" t="s">
        <v>43</v>
      </c>
      <c r="D14" s="70"/>
      <c r="E14" s="70"/>
      <c r="F14" s="84">
        <v>48.866389687</v>
      </c>
      <c r="G14" s="84">
        <f>51.45630834</f>
        <v>51.45630834</v>
      </c>
      <c r="H14" s="84">
        <f>53.577700584</f>
        <v>53.577700584</v>
      </c>
      <c r="I14" s="84">
        <f>55.010652839</f>
        <v>55.010652839</v>
      </c>
      <c r="J14" s="84">
        <f>60.126643553</f>
        <v>60.126643553</v>
      </c>
      <c r="K14" s="84">
        <f>63.373482305</f>
        <v>63.373482305</v>
      </c>
      <c r="L14" s="84">
        <f>65.654927669</f>
        <v>65.654927669</v>
      </c>
      <c r="M14" s="84">
        <f>69.200293763</f>
        <v>69.200293763</v>
      </c>
      <c r="N14" s="84">
        <f>71.829904926</f>
        <v>71.829904926</v>
      </c>
      <c r="O14" s="84">
        <f>69.315858253</f>
        <v>69.315858253</v>
      </c>
      <c r="P14" s="84">
        <f>70.015631672</f>
        <v>70.015631672</v>
      </c>
      <c r="Q14" s="84">
        <f>71.159877346</f>
        <v>71.159877346</v>
      </c>
      <c r="R14" s="84">
        <f>69.950159431</f>
        <v>69.950159431</v>
      </c>
    </row>
    <row r="15" spans="1:18" ht="50.25" thickBot="1">
      <c r="A15" s="27">
        <v>10</v>
      </c>
      <c r="B15" s="76" t="s">
        <v>44</v>
      </c>
      <c r="C15" s="77" t="s">
        <v>45</v>
      </c>
      <c r="D15" s="78"/>
      <c r="E15" s="78"/>
      <c r="F15" s="84">
        <f aca="true" t="shared" si="1" ref="F15:P15">F6/F14</f>
        <v>83.3906500173488</v>
      </c>
      <c r="G15" s="84">
        <f t="shared" si="1"/>
        <v>83.17736227246807</v>
      </c>
      <c r="H15" s="84">
        <f t="shared" si="1"/>
        <v>71.4662995661195</v>
      </c>
      <c r="I15" s="84">
        <f t="shared" si="1"/>
        <v>90.70970334789995</v>
      </c>
      <c r="J15" s="84">
        <f t="shared" si="1"/>
        <v>78.035288895914</v>
      </c>
      <c r="K15" s="84">
        <f t="shared" si="1"/>
        <v>62.802292934532154</v>
      </c>
      <c r="L15" s="84">
        <f t="shared" si="1"/>
        <v>71.17516027980379</v>
      </c>
      <c r="M15" s="84">
        <f t="shared" si="1"/>
        <v>53.77144803378773</v>
      </c>
      <c r="N15" s="84">
        <f t="shared" si="1"/>
        <v>52.373729352358964</v>
      </c>
      <c r="O15" s="84">
        <f t="shared" si="1"/>
        <v>55.88908653284016</v>
      </c>
      <c r="P15" s="84">
        <f t="shared" si="1"/>
        <v>52.0169555430359</v>
      </c>
      <c r="Q15" s="84">
        <v>55.94444718676539</v>
      </c>
      <c r="R15" s="84">
        <v>51.52239865235826</v>
      </c>
    </row>
    <row r="16" spans="1:18" ht="15.75" thickBot="1">
      <c r="A16" s="33">
        <v>11</v>
      </c>
      <c r="B16" s="166" t="s">
        <v>46</v>
      </c>
      <c r="C16" s="167"/>
      <c r="D16" s="167"/>
      <c r="E16" s="167"/>
      <c r="F16" s="167"/>
      <c r="G16" s="167"/>
      <c r="H16" s="167"/>
      <c r="I16" s="167"/>
      <c r="J16" s="167"/>
      <c r="K16" s="167"/>
      <c r="L16" s="167"/>
      <c r="M16" s="167"/>
      <c r="N16" s="167"/>
      <c r="O16" s="167"/>
      <c r="P16" s="167"/>
      <c r="Q16" s="167"/>
      <c r="R16" s="168"/>
    </row>
    <row r="17" spans="1:18" ht="34.5" thickBot="1">
      <c r="A17" s="27">
        <v>12</v>
      </c>
      <c r="B17" s="75" t="s">
        <v>172</v>
      </c>
      <c r="C17" s="66" t="s">
        <v>34</v>
      </c>
      <c r="D17" s="70"/>
      <c r="E17" s="70"/>
      <c r="F17" s="70">
        <v>4265</v>
      </c>
      <c r="G17" s="70">
        <v>4489</v>
      </c>
      <c r="H17" s="70">
        <v>4039</v>
      </c>
      <c r="I17" s="70">
        <v>5193</v>
      </c>
      <c r="J17" s="70">
        <v>4894</v>
      </c>
      <c r="K17" s="70">
        <v>4159</v>
      </c>
      <c r="L17" s="70">
        <v>4869</v>
      </c>
      <c r="M17" s="70">
        <v>3922</v>
      </c>
      <c r="N17" s="70">
        <v>3979</v>
      </c>
      <c r="O17" s="70">
        <v>4093</v>
      </c>
      <c r="P17" s="70">
        <v>3858</v>
      </c>
      <c r="Q17" s="70">
        <v>4202</v>
      </c>
      <c r="R17" s="70">
        <v>3839</v>
      </c>
    </row>
    <row r="18" spans="1:18" ht="32.25" thickBot="1">
      <c r="A18" s="27">
        <v>13</v>
      </c>
      <c r="B18" s="75" t="s">
        <v>47</v>
      </c>
      <c r="C18" s="66" t="s">
        <v>34</v>
      </c>
      <c r="D18" s="70"/>
      <c r="E18" s="70"/>
      <c r="F18" s="70"/>
      <c r="G18" s="70"/>
      <c r="H18" s="70"/>
      <c r="I18" s="70"/>
      <c r="J18" s="70"/>
      <c r="K18" s="70"/>
      <c r="L18" s="70"/>
      <c r="M18" s="70"/>
      <c r="N18" s="70"/>
      <c r="O18" s="70"/>
      <c r="P18" s="70"/>
      <c r="Q18" s="70"/>
      <c r="R18" s="70"/>
    </row>
    <row r="19" spans="1:18" ht="48" thickBot="1">
      <c r="A19" s="27">
        <v>14</v>
      </c>
      <c r="B19" s="75" t="s">
        <v>48</v>
      </c>
      <c r="C19" s="66" t="s">
        <v>34</v>
      </c>
      <c r="D19" s="70"/>
      <c r="E19" s="70"/>
      <c r="F19" s="70">
        <f aca="true" t="shared" si="2" ref="F19:R19">F17-F18</f>
        <v>4265</v>
      </c>
      <c r="G19" s="70">
        <f t="shared" si="2"/>
        <v>4489</v>
      </c>
      <c r="H19" s="70">
        <f t="shared" si="2"/>
        <v>4039</v>
      </c>
      <c r="I19" s="70">
        <f t="shared" si="2"/>
        <v>5193</v>
      </c>
      <c r="J19" s="70">
        <f t="shared" si="2"/>
        <v>4894</v>
      </c>
      <c r="K19" s="70">
        <f t="shared" si="2"/>
        <v>4159</v>
      </c>
      <c r="L19" s="70">
        <f t="shared" si="2"/>
        <v>4869</v>
      </c>
      <c r="M19" s="70">
        <f t="shared" si="2"/>
        <v>3922</v>
      </c>
      <c r="N19" s="70">
        <f t="shared" si="2"/>
        <v>3979</v>
      </c>
      <c r="O19" s="70">
        <f t="shared" si="2"/>
        <v>4093</v>
      </c>
      <c r="P19" s="70">
        <f t="shared" si="2"/>
        <v>3858</v>
      </c>
      <c r="Q19" s="70">
        <f t="shared" si="2"/>
        <v>4202</v>
      </c>
      <c r="R19" s="70">
        <f t="shared" si="2"/>
        <v>3839</v>
      </c>
    </row>
    <row r="20" spans="1:18" s="64" customFormat="1" ht="32.25" thickBot="1">
      <c r="A20" s="63">
        <v>15</v>
      </c>
      <c r="B20" s="79" t="s">
        <v>49</v>
      </c>
      <c r="C20" s="80" t="s">
        <v>34</v>
      </c>
      <c r="D20" s="70"/>
      <c r="E20" s="70"/>
      <c r="F20" s="70"/>
      <c r="G20" s="70"/>
      <c r="H20" s="70"/>
      <c r="I20" s="70"/>
      <c r="J20" s="70"/>
      <c r="K20" s="70"/>
      <c r="L20" s="70"/>
      <c r="M20" s="70"/>
      <c r="N20" s="70"/>
      <c r="O20" s="70"/>
      <c r="P20" s="70"/>
      <c r="Q20" s="70"/>
      <c r="R20" s="70"/>
    </row>
    <row r="21" spans="1:18" ht="32.25" thickBot="1">
      <c r="A21" s="27">
        <v>16</v>
      </c>
      <c r="B21" s="75" t="s">
        <v>50</v>
      </c>
      <c r="C21" s="66" t="s">
        <v>34</v>
      </c>
      <c r="D21" s="70"/>
      <c r="E21" s="70"/>
      <c r="F21" s="70"/>
      <c r="G21" s="70"/>
      <c r="H21" s="70"/>
      <c r="I21" s="70"/>
      <c r="J21" s="70"/>
      <c r="K21" s="70"/>
      <c r="L21" s="70"/>
      <c r="M21" s="70"/>
      <c r="N21" s="70"/>
      <c r="O21" s="70"/>
      <c r="P21" s="70"/>
      <c r="Q21" s="70"/>
      <c r="R21" s="70" t="s">
        <v>179</v>
      </c>
    </row>
    <row r="22" spans="1:18" s="64" customFormat="1" ht="32.25" thickBot="1">
      <c r="A22" s="63">
        <v>17</v>
      </c>
      <c r="B22" s="79" t="s">
        <v>219</v>
      </c>
      <c r="C22" s="80" t="s">
        <v>34</v>
      </c>
      <c r="D22" s="70"/>
      <c r="E22" s="70"/>
      <c r="F22" s="70"/>
      <c r="G22" s="70"/>
      <c r="H22" s="70"/>
      <c r="I22" s="70"/>
      <c r="J22" s="70"/>
      <c r="K22" s="83"/>
      <c r="L22" s="83"/>
      <c r="M22" s="83"/>
      <c r="N22" s="83"/>
      <c r="O22" s="70"/>
      <c r="P22" s="70"/>
      <c r="Q22" s="70"/>
      <c r="R22" s="70"/>
    </row>
    <row r="23" spans="1:18" s="64" customFormat="1" ht="32.25" thickBot="1">
      <c r="A23" s="63">
        <v>18</v>
      </c>
      <c r="B23" s="79" t="s">
        <v>220</v>
      </c>
      <c r="C23" s="80" t="s">
        <v>34</v>
      </c>
      <c r="D23" s="70"/>
      <c r="E23" s="70"/>
      <c r="F23" s="70"/>
      <c r="G23" s="70"/>
      <c r="H23" s="70"/>
      <c r="I23" s="70"/>
      <c r="J23" s="70"/>
      <c r="K23" s="83"/>
      <c r="L23" s="83"/>
      <c r="M23" s="83"/>
      <c r="N23" s="83"/>
      <c r="O23" s="70"/>
      <c r="P23" s="70"/>
      <c r="Q23" s="70"/>
      <c r="R23" s="70"/>
    </row>
    <row r="24" spans="1:18" ht="63.75" thickBot="1">
      <c r="A24" s="27">
        <v>19</v>
      </c>
      <c r="B24" s="75" t="s">
        <v>51</v>
      </c>
      <c r="C24" s="66" t="s">
        <v>34</v>
      </c>
      <c r="D24" s="70"/>
      <c r="E24" s="70"/>
      <c r="F24" s="70">
        <f aca="true" t="shared" si="3" ref="F24:Q24">F19+F20+F21+F22-F23</f>
        <v>4265</v>
      </c>
      <c r="G24" s="70">
        <f t="shared" si="3"/>
        <v>4489</v>
      </c>
      <c r="H24" s="70">
        <f t="shared" si="3"/>
        <v>4039</v>
      </c>
      <c r="I24" s="70">
        <f t="shared" si="3"/>
        <v>5193</v>
      </c>
      <c r="J24" s="70">
        <f t="shared" si="3"/>
        <v>4894</v>
      </c>
      <c r="K24" s="70">
        <f t="shared" si="3"/>
        <v>4159</v>
      </c>
      <c r="L24" s="70">
        <f t="shared" si="3"/>
        <v>4869</v>
      </c>
      <c r="M24" s="70">
        <f t="shared" si="3"/>
        <v>3922</v>
      </c>
      <c r="N24" s="70">
        <f t="shared" si="3"/>
        <v>3979</v>
      </c>
      <c r="O24" s="70">
        <f t="shared" si="3"/>
        <v>4093</v>
      </c>
      <c r="P24" s="70">
        <f t="shared" si="3"/>
        <v>3858</v>
      </c>
      <c r="Q24" s="70">
        <f t="shared" si="3"/>
        <v>4202</v>
      </c>
      <c r="R24" s="70">
        <v>3840</v>
      </c>
    </row>
    <row r="25" spans="1:18" ht="32.25" thickBot="1">
      <c r="A25" s="27">
        <v>20</v>
      </c>
      <c r="B25" s="75" t="s">
        <v>52</v>
      </c>
      <c r="C25" s="66" t="s">
        <v>34</v>
      </c>
      <c r="D25" s="70"/>
      <c r="E25" s="70"/>
      <c r="F25" s="70">
        <v>190</v>
      </c>
      <c r="G25" s="70" t="s">
        <v>216</v>
      </c>
      <c r="H25" s="70" t="s">
        <v>217</v>
      </c>
      <c r="I25" s="70" t="s">
        <v>218</v>
      </c>
      <c r="J25" s="70">
        <v>202</v>
      </c>
      <c r="K25" s="70">
        <v>179</v>
      </c>
      <c r="L25" s="70">
        <v>196</v>
      </c>
      <c r="M25" s="70">
        <v>201</v>
      </c>
      <c r="N25" s="70">
        <v>217</v>
      </c>
      <c r="O25" s="70">
        <v>219</v>
      </c>
      <c r="P25" s="70">
        <v>216</v>
      </c>
      <c r="Q25" s="70" t="s">
        <v>176</v>
      </c>
      <c r="R25" s="70" t="s">
        <v>177</v>
      </c>
    </row>
    <row r="26" spans="1:18" ht="15.75">
      <c r="A26" s="81"/>
      <c r="B26" s="82" t="s">
        <v>18</v>
      </c>
      <c r="C26" s="8"/>
      <c r="D26" s="8"/>
      <c r="E26" s="8"/>
      <c r="F26" s="8"/>
      <c r="G26" s="8"/>
      <c r="H26" s="8"/>
      <c r="I26" s="8"/>
      <c r="J26" s="8"/>
      <c r="K26" s="8"/>
      <c r="L26" s="8"/>
      <c r="M26" s="8"/>
      <c r="N26" s="8"/>
      <c r="O26" s="8"/>
      <c r="P26" s="8"/>
      <c r="Q26" s="8"/>
      <c r="R26" s="8"/>
    </row>
    <row r="27" spans="1:18" ht="15.75">
      <c r="A27" s="8"/>
      <c r="B27" s="174" t="s">
        <v>53</v>
      </c>
      <c r="C27" s="174"/>
      <c r="D27" s="174"/>
      <c r="E27" s="174"/>
      <c r="F27" s="174"/>
      <c r="G27" s="174"/>
      <c r="H27" s="174"/>
      <c r="I27" s="174"/>
      <c r="J27" s="174"/>
      <c r="K27" s="174"/>
      <c r="L27" s="174"/>
      <c r="M27" s="174"/>
      <c r="N27" s="174"/>
      <c r="O27" s="174"/>
      <c r="P27" s="174"/>
      <c r="Q27" s="174"/>
      <c r="R27" s="174"/>
    </row>
    <row r="28" spans="1:18" ht="15">
      <c r="A28" s="8"/>
      <c r="B28" s="171" t="s">
        <v>54</v>
      </c>
      <c r="C28" s="172"/>
      <c r="D28" s="172"/>
      <c r="E28" s="172"/>
      <c r="F28" s="172"/>
      <c r="G28" s="172"/>
      <c r="H28" s="172"/>
      <c r="I28" s="172"/>
      <c r="J28" s="172"/>
      <c r="K28" s="172"/>
      <c r="L28" s="172"/>
      <c r="M28" s="172"/>
      <c r="N28" s="172"/>
      <c r="O28" s="172"/>
      <c r="P28" s="172"/>
      <c r="Q28" s="172"/>
      <c r="R28" s="172"/>
    </row>
    <row r="30" ht="15">
      <c r="B30" t="s">
        <v>170</v>
      </c>
    </row>
    <row r="31" spans="2:13" ht="15">
      <c r="B31" t="s">
        <v>168</v>
      </c>
      <c r="M31" s="62"/>
    </row>
    <row r="32" spans="2:16" ht="15">
      <c r="B32" t="s">
        <v>169</v>
      </c>
      <c r="P32" s="62"/>
    </row>
    <row r="33" ht="15">
      <c r="B33" t="s">
        <v>178</v>
      </c>
    </row>
    <row r="34" ht="15">
      <c r="B34" t="s">
        <v>180</v>
      </c>
    </row>
    <row r="35" spans="2:18" ht="30.75" customHeight="1">
      <c r="B35" s="173" t="s">
        <v>238</v>
      </c>
      <c r="C35" s="173"/>
      <c r="D35" s="173"/>
      <c r="E35" s="173"/>
      <c r="F35" s="173"/>
      <c r="G35" s="173"/>
      <c r="H35" s="173"/>
      <c r="I35" s="173"/>
      <c r="J35" s="173"/>
      <c r="K35" s="173"/>
      <c r="L35" s="173"/>
      <c r="M35" s="173"/>
      <c r="N35" s="173"/>
      <c r="O35" s="173"/>
      <c r="P35" s="173"/>
      <c r="Q35" s="173"/>
      <c r="R35" s="173"/>
    </row>
    <row r="38" ht="15.75">
      <c r="B38" s="82" t="s">
        <v>212</v>
      </c>
    </row>
    <row r="39" spans="2:23" ht="15">
      <c r="B39" s="169" t="s">
        <v>165</v>
      </c>
      <c r="C39" s="169"/>
      <c r="D39" s="169"/>
      <c r="E39" s="169"/>
      <c r="F39" s="169"/>
      <c r="G39" s="169"/>
      <c r="H39" s="169"/>
      <c r="I39" s="169"/>
      <c r="J39" s="169"/>
      <c r="K39" s="169"/>
      <c r="L39" s="169"/>
      <c r="M39" s="169"/>
      <c r="N39" s="169"/>
      <c r="O39" s="169"/>
      <c r="P39" s="169"/>
      <c r="Q39" s="169"/>
      <c r="R39" s="169"/>
      <c r="S39" s="169"/>
      <c r="T39" s="169"/>
      <c r="U39" s="169"/>
      <c r="V39" s="169"/>
      <c r="W39" s="169"/>
    </row>
    <row r="40" spans="2:23" ht="19.5" customHeight="1">
      <c r="B40" s="170" t="s">
        <v>166</v>
      </c>
      <c r="C40" s="170"/>
      <c r="D40" s="170"/>
      <c r="E40" s="170"/>
      <c r="F40" s="170"/>
      <c r="G40" s="170"/>
      <c r="H40" s="170"/>
      <c r="I40" s="170"/>
      <c r="J40" s="170"/>
      <c r="K40" s="170"/>
      <c r="L40" s="170"/>
      <c r="M40" s="170"/>
      <c r="N40" s="170"/>
      <c r="O40" s="170"/>
      <c r="P40" s="170"/>
      <c r="Q40" s="170"/>
      <c r="R40" s="170"/>
      <c r="S40" s="85"/>
      <c r="T40" s="85"/>
      <c r="U40" s="85"/>
      <c r="V40" s="85"/>
      <c r="W40" s="85"/>
    </row>
    <row r="41" spans="2:23" ht="57" customHeight="1">
      <c r="B41" s="170" t="s">
        <v>167</v>
      </c>
      <c r="C41" s="170"/>
      <c r="D41" s="170"/>
      <c r="E41" s="170"/>
      <c r="F41" s="170"/>
      <c r="G41" s="170"/>
      <c r="H41" s="170"/>
      <c r="I41" s="170"/>
      <c r="J41" s="170"/>
      <c r="K41" s="170"/>
      <c r="L41" s="170"/>
      <c r="M41" s="170"/>
      <c r="N41" s="170"/>
      <c r="O41" s="170"/>
      <c r="P41" s="170"/>
      <c r="Q41" s="170"/>
      <c r="R41" s="170"/>
      <c r="S41" s="86"/>
      <c r="T41" s="86"/>
      <c r="U41" s="86"/>
      <c r="V41" s="86"/>
      <c r="W41" s="87"/>
    </row>
  </sheetData>
  <sheetProtection/>
  <protectedRanges>
    <protectedRange sqref="F11" name="Range1_4_12"/>
    <protectedRange sqref="G11" name="Range1_4_13"/>
    <protectedRange sqref="H11" name="Range1_4_14"/>
    <protectedRange sqref="I11" name="Range1_4_15"/>
    <protectedRange sqref="J11" name="Range1_4_16"/>
    <protectedRange sqref="K11" name="Range1_4_17"/>
    <protectedRange sqref="L11" name="Range1_4_18"/>
    <protectedRange sqref="M11" name="Range1_4_19"/>
    <protectedRange sqref="N11" name="Range1_4_20"/>
    <protectedRange sqref="O11" name="Range1_4_21"/>
    <protectedRange sqref="P11" name="Range1_4_22"/>
    <protectedRange sqref="Q11" name="Range1_4_23"/>
  </protectedRanges>
  <mergeCells count="11">
    <mergeCell ref="B41:R41"/>
    <mergeCell ref="B28:R28"/>
    <mergeCell ref="B35:R35"/>
    <mergeCell ref="B16:R16"/>
    <mergeCell ref="B27:R27"/>
    <mergeCell ref="B1:R1"/>
    <mergeCell ref="B3:R3"/>
    <mergeCell ref="A5:R5"/>
    <mergeCell ref="B13:R13"/>
    <mergeCell ref="B39:W39"/>
    <mergeCell ref="B40:R40"/>
  </mergeCells>
  <printOptions/>
  <pageMargins left="0" right="0" top="0" bottom="0" header="0.31496062992126" footer="0.31496062992126"/>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R13"/>
  <sheetViews>
    <sheetView tabSelected="1" zoomScalePageLayoutView="0" workbookViewId="0" topLeftCell="A1">
      <selection activeCell="O13" sqref="O13"/>
    </sheetView>
  </sheetViews>
  <sheetFormatPr defaultColWidth="9.140625" defaultRowHeight="15"/>
  <cols>
    <col min="1" max="1" width="4.7109375" style="0" customWidth="1"/>
    <col min="2" max="2" width="25.7109375" style="0" customWidth="1"/>
    <col min="3" max="3" width="15.7109375" style="0" customWidth="1"/>
    <col min="17" max="17" width="9.57421875" style="0" bestFit="1" customWidth="1"/>
    <col min="18" max="18" width="12.00390625" style="0" customWidth="1"/>
  </cols>
  <sheetData>
    <row r="1" spans="1:18" ht="18.75">
      <c r="A1" s="8"/>
      <c r="B1" s="175" t="s">
        <v>159</v>
      </c>
      <c r="C1" s="175"/>
      <c r="D1" s="175"/>
      <c r="E1" s="175"/>
      <c r="F1" s="175"/>
      <c r="G1" s="175"/>
      <c r="H1" s="175"/>
      <c r="I1" s="175"/>
      <c r="J1" s="175"/>
      <c r="K1" s="175"/>
      <c r="L1" s="175"/>
      <c r="M1" s="175"/>
      <c r="N1" s="175"/>
      <c r="O1" s="175"/>
      <c r="P1" s="175"/>
      <c r="Q1" s="175"/>
      <c r="R1" s="175"/>
    </row>
    <row r="2" spans="1:18" ht="15.75" thickBot="1">
      <c r="A2" s="8"/>
      <c r="B2" s="13"/>
      <c r="C2" s="8"/>
      <c r="D2" s="8"/>
      <c r="E2" s="8"/>
      <c r="F2" s="8"/>
      <c r="G2" s="8"/>
      <c r="H2" s="8"/>
      <c r="I2" s="8"/>
      <c r="J2" s="8"/>
      <c r="K2" s="8"/>
      <c r="L2" s="8"/>
      <c r="M2" s="8"/>
      <c r="N2" s="8"/>
      <c r="O2" s="8"/>
      <c r="P2" s="8"/>
      <c r="Q2" s="8"/>
      <c r="R2" s="8"/>
    </row>
    <row r="3" spans="1:18" ht="16.5" thickBot="1">
      <c r="A3" s="30"/>
      <c r="B3" s="176"/>
      <c r="C3" s="177"/>
      <c r="D3" s="177"/>
      <c r="E3" s="177"/>
      <c r="F3" s="177"/>
      <c r="G3" s="177"/>
      <c r="H3" s="177"/>
      <c r="I3" s="177"/>
      <c r="J3" s="177"/>
      <c r="K3" s="177"/>
      <c r="L3" s="177"/>
      <c r="M3" s="177"/>
      <c r="N3" s="177"/>
      <c r="O3" s="177"/>
      <c r="P3" s="177"/>
      <c r="Q3" s="177"/>
      <c r="R3" s="178"/>
    </row>
    <row r="4" spans="1:18" ht="18.75" thickBot="1">
      <c r="A4" s="28"/>
      <c r="B4" s="16"/>
      <c r="C4" s="20" t="s">
        <v>12</v>
      </c>
      <c r="D4" s="20">
        <v>1990</v>
      </c>
      <c r="E4" s="20">
        <v>1995</v>
      </c>
      <c r="F4" s="20">
        <v>2000</v>
      </c>
      <c r="G4" s="20" t="s">
        <v>213</v>
      </c>
      <c r="H4" s="20" t="s">
        <v>214</v>
      </c>
      <c r="I4" s="36" t="s">
        <v>215</v>
      </c>
      <c r="J4" s="36">
        <v>2004</v>
      </c>
      <c r="K4" s="36">
        <v>2005</v>
      </c>
      <c r="L4" s="36">
        <v>2006</v>
      </c>
      <c r="M4" s="36">
        <v>2007</v>
      </c>
      <c r="N4" s="36">
        <v>2008</v>
      </c>
      <c r="O4" s="36">
        <v>2009</v>
      </c>
      <c r="P4" s="36">
        <v>2010</v>
      </c>
      <c r="Q4" s="36">
        <v>2011</v>
      </c>
      <c r="R4" s="22">
        <v>2012</v>
      </c>
    </row>
    <row r="5" spans="1:18" ht="48" thickBot="1">
      <c r="A5" s="41">
        <v>1</v>
      </c>
      <c r="B5" s="16" t="s">
        <v>55</v>
      </c>
      <c r="C5" s="20" t="s">
        <v>34</v>
      </c>
      <c r="D5" s="119"/>
      <c r="E5" s="119"/>
      <c r="F5" s="119">
        <f aca="true" t="shared" si="0" ref="F5:Q5">F6+F7</f>
        <v>683</v>
      </c>
      <c r="G5" s="119">
        <f t="shared" si="0"/>
        <v>696</v>
      </c>
      <c r="H5" s="119">
        <f t="shared" si="0"/>
        <v>704</v>
      </c>
      <c r="I5" s="119">
        <f t="shared" si="0"/>
        <v>701</v>
      </c>
      <c r="J5" s="119">
        <f t="shared" si="0"/>
        <v>710</v>
      </c>
      <c r="K5" s="119">
        <f t="shared" si="0"/>
        <v>692</v>
      </c>
      <c r="L5" s="119">
        <f t="shared" si="0"/>
        <v>691</v>
      </c>
      <c r="M5" s="119">
        <f t="shared" si="0"/>
        <v>709</v>
      </c>
      <c r="N5" s="119">
        <f t="shared" si="0"/>
        <v>691</v>
      </c>
      <c r="O5" s="119">
        <f t="shared" si="0"/>
        <v>685</v>
      </c>
      <c r="P5" s="119">
        <f t="shared" si="0"/>
        <v>667</v>
      </c>
      <c r="Q5" s="119">
        <f t="shared" si="0"/>
        <v>673</v>
      </c>
      <c r="R5" s="119">
        <f>R6+R7</f>
        <v>681</v>
      </c>
    </row>
    <row r="6" spans="1:18" ht="32.25" thickBot="1">
      <c r="A6" s="41">
        <v>2</v>
      </c>
      <c r="B6" s="16" t="s">
        <v>56</v>
      </c>
      <c r="C6" s="20" t="s">
        <v>34</v>
      </c>
      <c r="D6" s="119"/>
      <c r="E6" s="119"/>
      <c r="F6" s="119">
        <v>190</v>
      </c>
      <c r="G6" s="119">
        <v>209</v>
      </c>
      <c r="H6" s="119">
        <v>210</v>
      </c>
      <c r="I6" s="119">
        <v>203</v>
      </c>
      <c r="J6" s="119">
        <v>202</v>
      </c>
      <c r="K6" s="119">
        <v>179</v>
      </c>
      <c r="L6" s="119">
        <v>196</v>
      </c>
      <c r="M6" s="119">
        <v>201</v>
      </c>
      <c r="N6" s="119">
        <v>217</v>
      </c>
      <c r="O6" s="119">
        <v>219</v>
      </c>
      <c r="P6" s="119">
        <v>216</v>
      </c>
      <c r="Q6" s="119">
        <v>216</v>
      </c>
      <c r="R6" s="119">
        <v>226</v>
      </c>
    </row>
    <row r="7" spans="1:18" ht="63.75" thickBot="1">
      <c r="A7" s="27">
        <v>3</v>
      </c>
      <c r="B7" s="16" t="s">
        <v>57</v>
      </c>
      <c r="C7" s="20" t="s">
        <v>34</v>
      </c>
      <c r="D7" s="119"/>
      <c r="E7" s="119"/>
      <c r="F7" s="119">
        <v>493</v>
      </c>
      <c r="G7" s="119">
        <v>487</v>
      </c>
      <c r="H7" s="119">
        <v>494</v>
      </c>
      <c r="I7" s="119">
        <v>498</v>
      </c>
      <c r="J7" s="119">
        <v>508</v>
      </c>
      <c r="K7" s="119">
        <v>513</v>
      </c>
      <c r="L7" s="119">
        <v>495</v>
      </c>
      <c r="M7" s="119">
        <v>508</v>
      </c>
      <c r="N7" s="119">
        <v>474</v>
      </c>
      <c r="O7" s="119">
        <v>466</v>
      </c>
      <c r="P7" s="119">
        <v>451</v>
      </c>
      <c r="Q7" s="119">
        <v>457</v>
      </c>
      <c r="R7" s="119">
        <v>455</v>
      </c>
    </row>
    <row r="8" spans="1:18" ht="15.75">
      <c r="A8" s="14"/>
      <c r="B8" s="40" t="s">
        <v>18</v>
      </c>
      <c r="C8" s="8"/>
      <c r="D8" s="8"/>
      <c r="E8" s="8"/>
      <c r="F8" s="8"/>
      <c r="G8" s="8"/>
      <c r="H8" s="8"/>
      <c r="I8" s="8"/>
      <c r="J8" s="8"/>
      <c r="K8" s="8"/>
      <c r="L8" s="8"/>
      <c r="M8" s="8"/>
      <c r="N8" s="8"/>
      <c r="O8" s="8"/>
      <c r="P8" s="8"/>
      <c r="Q8" s="8"/>
      <c r="R8" s="8"/>
    </row>
    <row r="9" spans="1:18" ht="15.75">
      <c r="A9" s="8"/>
      <c r="B9" s="179" t="s">
        <v>58</v>
      </c>
      <c r="C9" s="179"/>
      <c r="D9" s="179"/>
      <c r="E9" s="179"/>
      <c r="F9" s="179"/>
      <c r="G9" s="179"/>
      <c r="H9" s="179"/>
      <c r="I9" s="179"/>
      <c r="J9" s="179"/>
      <c r="K9" s="179"/>
      <c r="L9" s="179"/>
      <c r="M9" s="179"/>
      <c r="N9" s="179"/>
      <c r="O9" s="179"/>
      <c r="P9" s="179"/>
      <c r="Q9" s="179"/>
      <c r="R9" s="179"/>
    </row>
    <row r="11" ht="15">
      <c r="B11" t="s">
        <v>188</v>
      </c>
    </row>
    <row r="13" ht="15">
      <c r="Q13" s="62"/>
    </row>
  </sheetData>
  <sheetProtection/>
  <protectedRanges>
    <protectedRange sqref="Q6" name="Range1_1_1_1"/>
  </protectedRanges>
  <mergeCells count="3">
    <mergeCell ref="B1:R1"/>
    <mergeCell ref="B3:R3"/>
    <mergeCell ref="B9:R9"/>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R13"/>
  <sheetViews>
    <sheetView zoomScale="75" zoomScaleNormal="75" zoomScalePageLayoutView="0" workbookViewId="0" topLeftCell="C1">
      <selection activeCell="M25" sqref="M25"/>
    </sheetView>
  </sheetViews>
  <sheetFormatPr defaultColWidth="9.140625" defaultRowHeight="15"/>
  <cols>
    <col min="1" max="1" width="4.7109375" style="0" customWidth="1"/>
    <col min="2" max="2" width="22.7109375" style="0" customWidth="1"/>
    <col min="6" max="7" width="14.8515625" style="0" customWidth="1"/>
    <col min="8" max="9" width="13.7109375" style="0" customWidth="1"/>
    <col min="10" max="10" width="13.00390625" style="0" customWidth="1"/>
    <col min="11" max="11" width="13.140625" style="0" customWidth="1"/>
    <col min="12" max="12" width="15.00390625" style="0" customWidth="1"/>
    <col min="13" max="13" width="14.7109375" style="0" customWidth="1"/>
    <col min="14" max="14" width="13.7109375" style="0" customWidth="1"/>
    <col min="15" max="15" width="13.28125" style="0" customWidth="1"/>
    <col min="16" max="16" width="13.140625" style="0" customWidth="1"/>
    <col min="17" max="17" width="14.8515625" style="0" customWidth="1"/>
    <col min="18" max="18" width="15.8515625" style="0" customWidth="1"/>
  </cols>
  <sheetData>
    <row r="1" spans="1:18" ht="18.75">
      <c r="A1" s="8"/>
      <c r="B1" s="175" t="s">
        <v>160</v>
      </c>
      <c r="C1" s="175"/>
      <c r="D1" s="175"/>
      <c r="E1" s="175"/>
      <c r="F1" s="175"/>
      <c r="G1" s="175"/>
      <c r="H1" s="175"/>
      <c r="I1" s="175"/>
      <c r="J1" s="175"/>
      <c r="K1" s="175"/>
      <c r="L1" s="175"/>
      <c r="M1" s="175"/>
      <c r="N1" s="175"/>
      <c r="O1" s="175"/>
      <c r="P1" s="175"/>
      <c r="Q1" s="175"/>
      <c r="R1" s="175"/>
    </row>
    <row r="2" spans="1:18" ht="15">
      <c r="A2" s="8"/>
      <c r="B2" s="12"/>
      <c r="C2" s="8"/>
      <c r="D2" s="8"/>
      <c r="E2" s="8"/>
      <c r="F2" s="8"/>
      <c r="G2" s="8"/>
      <c r="H2" s="8"/>
      <c r="I2" s="8"/>
      <c r="J2" s="8"/>
      <c r="K2" s="8"/>
      <c r="L2" s="8"/>
      <c r="M2" s="8"/>
      <c r="N2" s="8"/>
      <c r="O2" s="8"/>
      <c r="P2" s="8"/>
      <c r="Q2" s="8"/>
      <c r="R2" s="8"/>
    </row>
    <row r="3" spans="1:18" ht="16.5" thickBot="1">
      <c r="A3" s="8"/>
      <c r="B3" s="10"/>
      <c r="C3" s="8"/>
      <c r="D3" s="8"/>
      <c r="E3" s="8"/>
      <c r="F3" s="8"/>
      <c r="G3" s="8"/>
      <c r="H3" s="8"/>
      <c r="I3" s="8"/>
      <c r="J3" s="8"/>
      <c r="K3" s="8"/>
      <c r="L3" s="8"/>
      <c r="M3" s="8"/>
      <c r="N3" s="8"/>
      <c r="O3" s="8"/>
      <c r="P3" s="8"/>
      <c r="Q3" s="8"/>
      <c r="R3" s="8"/>
    </row>
    <row r="4" spans="1:18" ht="16.5" thickBot="1">
      <c r="A4" s="28"/>
      <c r="B4" s="25"/>
      <c r="C4" s="180"/>
      <c r="D4" s="181"/>
      <c r="E4" s="181"/>
      <c r="F4" s="181"/>
      <c r="G4" s="181"/>
      <c r="H4" s="181"/>
      <c r="I4" s="181"/>
      <c r="J4" s="181"/>
      <c r="K4" s="181"/>
      <c r="L4" s="181"/>
      <c r="M4" s="181"/>
      <c r="N4" s="181"/>
      <c r="O4" s="181"/>
      <c r="P4" s="181"/>
      <c r="Q4" s="181"/>
      <c r="R4" s="182"/>
    </row>
    <row r="5" spans="1:18" ht="16.5" thickBot="1">
      <c r="A5" s="29"/>
      <c r="B5" s="19"/>
      <c r="C5" s="17" t="s">
        <v>12</v>
      </c>
      <c r="D5" s="17">
        <v>1990</v>
      </c>
      <c r="E5" s="17">
        <v>1995</v>
      </c>
      <c r="F5" s="17">
        <v>2000</v>
      </c>
      <c r="G5" s="17">
        <v>2001</v>
      </c>
      <c r="H5" s="17">
        <v>2002</v>
      </c>
      <c r="I5" s="17">
        <v>2003</v>
      </c>
      <c r="J5" s="17">
        <v>2004</v>
      </c>
      <c r="K5" s="17">
        <v>2005</v>
      </c>
      <c r="L5" s="17">
        <v>2006</v>
      </c>
      <c r="M5" s="17">
        <v>2007</v>
      </c>
      <c r="N5" s="17">
        <v>2008</v>
      </c>
      <c r="O5" s="17">
        <v>2009</v>
      </c>
      <c r="P5" s="17">
        <v>2010</v>
      </c>
      <c r="Q5" s="17">
        <v>2011</v>
      </c>
      <c r="R5" s="17">
        <v>2012</v>
      </c>
    </row>
    <row r="6" spans="1:18" ht="32.25" thickBot="1">
      <c r="A6" s="26">
        <v>1</v>
      </c>
      <c r="B6" s="19" t="s">
        <v>59</v>
      </c>
      <c r="C6" s="17" t="s">
        <v>60</v>
      </c>
      <c r="D6" s="53"/>
      <c r="E6" s="53"/>
      <c r="F6" s="113">
        <v>7.516</v>
      </c>
      <c r="G6" s="113">
        <v>7.503</v>
      </c>
      <c r="H6" s="113">
        <v>7.5</v>
      </c>
      <c r="I6" s="113">
        <v>7.48</v>
      </c>
      <c r="J6" s="113">
        <v>7.463</v>
      </c>
      <c r="K6" s="113">
        <v>7.44</v>
      </c>
      <c r="L6" s="113">
        <v>7.411</v>
      </c>
      <c r="M6" s="113">
        <v>7.381</v>
      </c>
      <c r="N6" s="113">
        <v>7.35</v>
      </c>
      <c r="O6" s="113">
        <v>7.32</v>
      </c>
      <c r="P6" s="113">
        <v>7.291</v>
      </c>
      <c r="Q6" s="113" t="s">
        <v>247</v>
      </c>
      <c r="R6" s="113">
        <v>7.199</v>
      </c>
    </row>
    <row r="7" spans="1:18" ht="53.25" customHeight="1" thickBot="1">
      <c r="A7" s="26">
        <v>2</v>
      </c>
      <c r="B7" s="19" t="s">
        <v>61</v>
      </c>
      <c r="C7" s="17" t="s">
        <v>62</v>
      </c>
      <c r="D7" s="53"/>
      <c r="E7" s="53"/>
      <c r="F7" s="112" t="s">
        <v>248</v>
      </c>
      <c r="G7" s="113" t="s">
        <v>249</v>
      </c>
      <c r="H7" s="113" t="s">
        <v>250</v>
      </c>
      <c r="I7" s="113" t="s">
        <v>251</v>
      </c>
      <c r="J7" s="113" t="s">
        <v>252</v>
      </c>
      <c r="K7" s="113" t="s">
        <v>253</v>
      </c>
      <c r="L7" s="113" t="s">
        <v>254</v>
      </c>
      <c r="M7" s="113">
        <v>5.776</v>
      </c>
      <c r="N7" s="113">
        <v>6.068</v>
      </c>
      <c r="O7" s="113">
        <v>6.201</v>
      </c>
      <c r="P7" s="113">
        <v>6.179</v>
      </c>
      <c r="Q7" s="113">
        <v>6.153</v>
      </c>
      <c r="R7" s="113">
        <v>6.177</v>
      </c>
    </row>
    <row r="8" spans="1:18" ht="63.75" thickBot="1">
      <c r="A8" s="26">
        <v>3</v>
      </c>
      <c r="B8" s="42" t="s">
        <v>63</v>
      </c>
      <c r="C8" s="31" t="s">
        <v>64</v>
      </c>
      <c r="D8" s="92"/>
      <c r="E8" s="92"/>
      <c r="F8" s="93">
        <v>67.17</v>
      </c>
      <c r="G8" s="93">
        <v>68.2</v>
      </c>
      <c r="H8" s="93">
        <v>68.56</v>
      </c>
      <c r="I8" s="93">
        <v>69.72</v>
      </c>
      <c r="J8" s="93">
        <v>70.04</v>
      </c>
      <c r="K8" s="93">
        <v>73.66</v>
      </c>
      <c r="L8" s="93">
        <v>74.56</v>
      </c>
      <c r="M8" s="93">
        <v>78.249</v>
      </c>
      <c r="N8" s="93">
        <v>82.56</v>
      </c>
      <c r="O8" s="93">
        <v>84.71</v>
      </c>
      <c r="P8" s="93">
        <v>84.746</v>
      </c>
      <c r="Q8" s="93">
        <v>85.61574495238672</v>
      </c>
      <c r="R8" s="94">
        <v>85.81</v>
      </c>
    </row>
    <row r="9" spans="1:18" ht="15.75">
      <c r="A9" s="8"/>
      <c r="B9" s="183" t="s">
        <v>18</v>
      </c>
      <c r="C9" s="184"/>
      <c r="D9" s="184"/>
      <c r="E9" s="184"/>
      <c r="F9" s="184"/>
      <c r="G9" s="184"/>
      <c r="H9" s="184"/>
      <c r="I9" s="184"/>
      <c r="J9" s="184"/>
      <c r="K9" s="184"/>
      <c r="L9" s="184"/>
      <c r="M9" s="184"/>
      <c r="N9" s="184"/>
      <c r="O9" s="184"/>
      <c r="P9" s="184"/>
      <c r="Q9" s="184"/>
      <c r="R9" s="184"/>
    </row>
    <row r="10" spans="1:18" ht="15.75">
      <c r="A10" s="8"/>
      <c r="B10" s="184" t="s">
        <v>53</v>
      </c>
      <c r="C10" s="184"/>
      <c r="D10" s="184"/>
      <c r="E10" s="184"/>
      <c r="F10" s="184"/>
      <c r="G10" s="184"/>
      <c r="H10" s="184"/>
      <c r="I10" s="184"/>
      <c r="J10" s="184"/>
      <c r="K10" s="184"/>
      <c r="L10" s="184"/>
      <c r="M10" s="184"/>
      <c r="N10" s="184"/>
      <c r="O10" s="184"/>
      <c r="P10" s="184"/>
      <c r="Q10" s="184"/>
      <c r="R10" s="184"/>
    </row>
    <row r="12" ht="18">
      <c r="B12" s="95" t="s">
        <v>234</v>
      </c>
    </row>
    <row r="13" ht="18">
      <c r="B13" s="95" t="s">
        <v>235</v>
      </c>
    </row>
  </sheetData>
  <sheetProtection/>
  <mergeCells count="4">
    <mergeCell ref="B1:R1"/>
    <mergeCell ref="C4:R4"/>
    <mergeCell ref="B9:R9"/>
    <mergeCell ref="B10:R10"/>
  </mergeCells>
  <printOptions/>
  <pageMargins left="0" right="0" top="0.78740157480315" bottom="0.78740157480315" header="0.31496062992126" footer="0.31496062992126"/>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Q51"/>
  <sheetViews>
    <sheetView zoomScalePageLayoutView="0" workbookViewId="0" topLeftCell="A28">
      <selection activeCell="E11" sqref="E11"/>
    </sheetView>
  </sheetViews>
  <sheetFormatPr defaultColWidth="9.140625" defaultRowHeight="15"/>
  <cols>
    <col min="1" max="1" width="35.7109375" style="0" customWidth="1"/>
    <col min="2" max="2" width="15.7109375" style="0" customWidth="1"/>
  </cols>
  <sheetData>
    <row r="1" spans="1:17" ht="18.75">
      <c r="A1" s="191" t="s">
        <v>161</v>
      </c>
      <c r="B1" s="191"/>
      <c r="C1" s="191"/>
      <c r="D1" s="191"/>
      <c r="E1" s="191"/>
      <c r="F1" s="191"/>
      <c r="G1" s="191"/>
      <c r="H1" s="191"/>
      <c r="I1" s="191"/>
      <c r="J1" s="191"/>
      <c r="K1" s="191"/>
      <c r="L1" s="191"/>
      <c r="M1" s="191"/>
      <c r="N1" s="191"/>
      <c r="O1" s="191"/>
      <c r="P1" s="191"/>
      <c r="Q1" s="191"/>
    </row>
    <row r="2" spans="1:17" ht="15">
      <c r="A2" s="12"/>
      <c r="B2" s="8"/>
      <c r="C2" s="8"/>
      <c r="D2" s="8"/>
      <c r="E2" s="8"/>
      <c r="F2" s="8"/>
      <c r="G2" s="8"/>
      <c r="H2" s="8"/>
      <c r="I2" s="8"/>
      <c r="J2" s="8"/>
      <c r="K2" s="8"/>
      <c r="L2" s="8"/>
      <c r="M2" s="8"/>
      <c r="N2" s="8"/>
      <c r="O2" s="8"/>
      <c r="P2" s="8"/>
      <c r="Q2" s="8"/>
    </row>
    <row r="3" spans="1:17" ht="16.5" thickBot="1">
      <c r="A3" s="10"/>
      <c r="B3" s="8"/>
      <c r="C3" s="8"/>
      <c r="D3" s="8"/>
      <c r="E3" s="8"/>
      <c r="F3" s="8"/>
      <c r="G3" s="8"/>
      <c r="H3" s="8"/>
      <c r="I3" s="8"/>
      <c r="J3" s="8"/>
      <c r="K3" s="8"/>
      <c r="L3" s="8"/>
      <c r="M3" s="8"/>
      <c r="N3" s="8"/>
      <c r="O3" s="8"/>
      <c r="P3" s="8"/>
      <c r="Q3" s="8"/>
    </row>
    <row r="4" spans="1:17" ht="16.5" thickBot="1">
      <c r="A4" s="25" t="s">
        <v>65</v>
      </c>
      <c r="B4" s="180"/>
      <c r="C4" s="181"/>
      <c r="D4" s="181"/>
      <c r="E4" s="181"/>
      <c r="F4" s="181"/>
      <c r="G4" s="181"/>
      <c r="H4" s="181"/>
      <c r="I4" s="181"/>
      <c r="J4" s="181"/>
      <c r="K4" s="181"/>
      <c r="L4" s="181"/>
      <c r="M4" s="181"/>
      <c r="N4" s="181"/>
      <c r="O4" s="181"/>
      <c r="P4" s="181"/>
      <c r="Q4" s="182"/>
    </row>
    <row r="5" spans="1:17" ht="16.5" thickBot="1">
      <c r="A5" s="19"/>
      <c r="B5" s="17" t="s">
        <v>12</v>
      </c>
      <c r="C5" s="17">
        <v>1990</v>
      </c>
      <c r="D5" s="17">
        <v>1995</v>
      </c>
      <c r="E5" s="17">
        <v>2000</v>
      </c>
      <c r="F5" s="17">
        <v>2001</v>
      </c>
      <c r="G5" s="17">
        <v>2002</v>
      </c>
      <c r="H5" s="17">
        <v>2003</v>
      </c>
      <c r="I5" s="17">
        <v>2004</v>
      </c>
      <c r="J5" s="17">
        <v>2005</v>
      </c>
      <c r="K5" s="17">
        <v>2006</v>
      </c>
      <c r="L5" s="17">
        <v>2007</v>
      </c>
      <c r="M5" s="17">
        <v>2008</v>
      </c>
      <c r="N5" s="17">
        <v>2009</v>
      </c>
      <c r="O5" s="17">
        <v>2010</v>
      </c>
      <c r="P5" s="17">
        <v>2011</v>
      </c>
      <c r="Q5" s="17">
        <v>2012</v>
      </c>
    </row>
    <row r="6" spans="1:17" ht="16.5" thickBot="1">
      <c r="A6" s="19"/>
      <c r="B6" s="192" t="s">
        <v>66</v>
      </c>
      <c r="C6" s="193"/>
      <c r="D6" s="193"/>
      <c r="E6" s="193"/>
      <c r="F6" s="193"/>
      <c r="G6" s="193"/>
      <c r="H6" s="193"/>
      <c r="I6" s="193"/>
      <c r="J6" s="193"/>
      <c r="K6" s="193"/>
      <c r="L6" s="193"/>
      <c r="M6" s="193"/>
      <c r="N6" s="193"/>
      <c r="O6" s="193"/>
      <c r="P6" s="193"/>
      <c r="Q6" s="194"/>
    </row>
    <row r="7" spans="1:17" ht="48" thickBot="1">
      <c r="A7" s="19" t="s">
        <v>67</v>
      </c>
      <c r="B7" s="17"/>
      <c r="C7" s="18"/>
      <c r="D7" s="18"/>
      <c r="E7" s="18"/>
      <c r="F7" s="18"/>
      <c r="G7" s="18"/>
      <c r="H7" s="18"/>
      <c r="I7" s="18"/>
      <c r="J7" s="18"/>
      <c r="K7" s="18"/>
      <c r="L7" s="18"/>
      <c r="M7" s="18"/>
      <c r="N7" s="18"/>
      <c r="O7" s="18"/>
      <c r="P7" s="18"/>
      <c r="Q7" s="18"/>
    </row>
    <row r="8" spans="1:17" ht="16.5" thickBot="1">
      <c r="A8" s="19" t="s">
        <v>68</v>
      </c>
      <c r="B8" s="17" t="s">
        <v>69</v>
      </c>
      <c r="C8" s="18"/>
      <c r="D8" s="18"/>
      <c r="E8" s="18"/>
      <c r="F8" s="18"/>
      <c r="G8" s="18"/>
      <c r="H8" s="18"/>
      <c r="I8" s="18"/>
      <c r="J8" s="18"/>
      <c r="K8" s="18"/>
      <c r="L8" s="18"/>
      <c r="M8" s="18"/>
      <c r="N8" s="18"/>
      <c r="O8" s="18"/>
      <c r="P8" s="18"/>
      <c r="Q8" s="18"/>
    </row>
    <row r="9" spans="1:17" ht="16.5" thickBot="1">
      <c r="A9" s="19" t="s">
        <v>70</v>
      </c>
      <c r="B9" s="17" t="s">
        <v>69</v>
      </c>
      <c r="C9" s="18"/>
      <c r="D9" s="18"/>
      <c r="E9" s="18"/>
      <c r="F9" s="18"/>
      <c r="G9" s="18"/>
      <c r="H9" s="18"/>
      <c r="I9" s="18"/>
      <c r="J9" s="18"/>
      <c r="K9" s="18"/>
      <c r="L9" s="18"/>
      <c r="M9" s="18"/>
      <c r="N9" s="18"/>
      <c r="O9" s="18"/>
      <c r="P9" s="18"/>
      <c r="Q9" s="18"/>
    </row>
    <row r="10" spans="1:17" ht="16.5" thickBot="1">
      <c r="A10" s="19" t="s">
        <v>71</v>
      </c>
      <c r="B10" s="43" t="s">
        <v>72</v>
      </c>
      <c r="C10" s="18"/>
      <c r="D10" s="18"/>
      <c r="E10" s="18"/>
      <c r="F10" s="18"/>
      <c r="G10" s="18"/>
      <c r="H10" s="18"/>
      <c r="I10" s="18"/>
      <c r="J10" s="18"/>
      <c r="K10" s="18"/>
      <c r="L10" s="18"/>
      <c r="M10" s="18"/>
      <c r="N10" s="18"/>
      <c r="O10" s="18"/>
      <c r="P10" s="18"/>
      <c r="Q10" s="18"/>
    </row>
    <row r="11" spans="1:17" ht="16.5" thickBot="1">
      <c r="A11" s="19" t="s">
        <v>73</v>
      </c>
      <c r="B11" s="43" t="s">
        <v>74</v>
      </c>
      <c r="C11" s="18"/>
      <c r="D11" s="18"/>
      <c r="E11" s="18"/>
      <c r="F11" s="18"/>
      <c r="G11" s="18"/>
      <c r="H11" s="18"/>
      <c r="I11" s="18"/>
      <c r="J11" s="18"/>
      <c r="K11" s="18"/>
      <c r="L11" s="18"/>
      <c r="M11" s="18"/>
      <c r="N11" s="18"/>
      <c r="O11" s="18"/>
      <c r="P11" s="18"/>
      <c r="Q11" s="18"/>
    </row>
    <row r="12" spans="1:17" ht="16.5" thickBot="1">
      <c r="A12" s="19" t="s">
        <v>75</v>
      </c>
      <c r="B12" s="43" t="s">
        <v>72</v>
      </c>
      <c r="C12" s="18"/>
      <c r="D12" s="18"/>
      <c r="E12" s="18"/>
      <c r="F12" s="18"/>
      <c r="G12" s="18"/>
      <c r="H12" s="18"/>
      <c r="I12" s="18"/>
      <c r="J12" s="18"/>
      <c r="K12" s="18"/>
      <c r="L12" s="18"/>
      <c r="M12" s="18"/>
      <c r="N12" s="18"/>
      <c r="O12" s="18"/>
      <c r="P12" s="18"/>
      <c r="Q12" s="18"/>
    </row>
    <row r="13" spans="1:17" ht="16.5" thickBot="1">
      <c r="A13" s="19" t="s">
        <v>76</v>
      </c>
      <c r="B13" s="43" t="s">
        <v>74</v>
      </c>
      <c r="C13" s="18"/>
      <c r="D13" s="18"/>
      <c r="E13" s="18"/>
      <c r="F13" s="18"/>
      <c r="G13" s="18"/>
      <c r="H13" s="18"/>
      <c r="I13" s="18"/>
      <c r="J13" s="18"/>
      <c r="K13" s="18"/>
      <c r="L13" s="18"/>
      <c r="M13" s="18"/>
      <c r="N13" s="18"/>
      <c r="O13" s="18"/>
      <c r="P13" s="18"/>
      <c r="Q13" s="18"/>
    </row>
    <row r="14" spans="1:17" ht="16.5" thickBot="1">
      <c r="A14" s="19" t="s">
        <v>77</v>
      </c>
      <c r="B14" s="43" t="s">
        <v>78</v>
      </c>
      <c r="C14" s="18"/>
      <c r="D14" s="18"/>
      <c r="E14" s="18"/>
      <c r="F14" s="18"/>
      <c r="G14" s="18"/>
      <c r="H14" s="18"/>
      <c r="I14" s="18"/>
      <c r="J14" s="18"/>
      <c r="K14" s="18"/>
      <c r="L14" s="18"/>
      <c r="M14" s="18"/>
      <c r="N14" s="18"/>
      <c r="O14" s="18"/>
      <c r="P14" s="18"/>
      <c r="Q14" s="18"/>
    </row>
    <row r="15" spans="1:17" ht="16.5" thickBot="1">
      <c r="A15" s="19" t="s">
        <v>79</v>
      </c>
      <c r="B15" s="43" t="s">
        <v>78</v>
      </c>
      <c r="C15" s="18"/>
      <c r="D15" s="18"/>
      <c r="E15" s="18"/>
      <c r="F15" s="18"/>
      <c r="G15" s="18"/>
      <c r="H15" s="18"/>
      <c r="I15" s="18"/>
      <c r="J15" s="18"/>
      <c r="K15" s="18"/>
      <c r="L15" s="18"/>
      <c r="M15" s="18"/>
      <c r="N15" s="18"/>
      <c r="O15" s="18"/>
      <c r="P15" s="18"/>
      <c r="Q15" s="18"/>
    </row>
    <row r="16" spans="1:17" ht="16.5" thickBot="1">
      <c r="A16" s="19" t="s">
        <v>80</v>
      </c>
      <c r="B16" s="43" t="s">
        <v>78</v>
      </c>
      <c r="C16" s="18"/>
      <c r="D16" s="18"/>
      <c r="E16" s="18"/>
      <c r="F16" s="18"/>
      <c r="G16" s="18"/>
      <c r="H16" s="18"/>
      <c r="I16" s="18"/>
      <c r="J16" s="18"/>
      <c r="K16" s="18"/>
      <c r="L16" s="18"/>
      <c r="M16" s="18"/>
      <c r="N16" s="18"/>
      <c r="O16" s="18"/>
      <c r="P16" s="18"/>
      <c r="Q16" s="18"/>
    </row>
    <row r="17" spans="1:17" ht="16.5" thickBot="1">
      <c r="A17" s="19" t="s">
        <v>81</v>
      </c>
      <c r="B17" s="43" t="s">
        <v>78</v>
      </c>
      <c r="C17" s="18"/>
      <c r="D17" s="18"/>
      <c r="E17" s="18"/>
      <c r="F17" s="18"/>
      <c r="G17" s="18"/>
      <c r="H17" s="18"/>
      <c r="I17" s="18"/>
      <c r="J17" s="18"/>
      <c r="K17" s="18"/>
      <c r="L17" s="18"/>
      <c r="M17" s="18"/>
      <c r="N17" s="18"/>
      <c r="O17" s="18"/>
      <c r="P17" s="18"/>
      <c r="Q17" s="18"/>
    </row>
    <row r="18" spans="1:17" ht="16.5" thickBot="1">
      <c r="A18" s="19" t="s">
        <v>82</v>
      </c>
      <c r="B18" s="43" t="s">
        <v>78</v>
      </c>
      <c r="C18" s="18"/>
      <c r="D18" s="18"/>
      <c r="E18" s="18"/>
      <c r="F18" s="18"/>
      <c r="G18" s="18"/>
      <c r="H18" s="18"/>
      <c r="I18" s="18"/>
      <c r="J18" s="18"/>
      <c r="K18" s="18"/>
      <c r="L18" s="18"/>
      <c r="M18" s="18"/>
      <c r="N18" s="18"/>
      <c r="O18" s="18"/>
      <c r="P18" s="18"/>
      <c r="Q18" s="18"/>
    </row>
    <row r="19" spans="1:17" ht="16.5" thickBot="1">
      <c r="A19" s="19" t="s">
        <v>83</v>
      </c>
      <c r="B19" s="43" t="s">
        <v>78</v>
      </c>
      <c r="C19" s="18"/>
      <c r="D19" s="18"/>
      <c r="E19" s="18"/>
      <c r="F19" s="18"/>
      <c r="G19" s="18"/>
      <c r="H19" s="18"/>
      <c r="I19" s="18"/>
      <c r="J19" s="18"/>
      <c r="K19" s="18"/>
      <c r="L19" s="18"/>
      <c r="M19" s="18"/>
      <c r="N19" s="18"/>
      <c r="O19" s="18"/>
      <c r="P19" s="18"/>
      <c r="Q19" s="18"/>
    </row>
    <row r="20" spans="1:17" ht="16.5" thickBot="1">
      <c r="A20" s="19" t="s">
        <v>84</v>
      </c>
      <c r="B20" s="43" t="s">
        <v>78</v>
      </c>
      <c r="C20" s="18"/>
      <c r="D20" s="18"/>
      <c r="E20" s="18"/>
      <c r="F20" s="18"/>
      <c r="G20" s="18"/>
      <c r="H20" s="18"/>
      <c r="I20" s="18"/>
      <c r="J20" s="18"/>
      <c r="K20" s="18"/>
      <c r="L20" s="18"/>
      <c r="M20" s="18"/>
      <c r="N20" s="18"/>
      <c r="O20" s="18"/>
      <c r="P20" s="18"/>
      <c r="Q20" s="18"/>
    </row>
    <row r="21" spans="1:17" ht="16.5" thickBot="1">
      <c r="A21" s="19" t="s">
        <v>85</v>
      </c>
      <c r="B21" s="43" t="s">
        <v>78</v>
      </c>
      <c r="C21" s="18"/>
      <c r="D21" s="18"/>
      <c r="E21" s="18"/>
      <c r="F21" s="18"/>
      <c r="G21" s="18"/>
      <c r="H21" s="18"/>
      <c r="I21" s="18"/>
      <c r="J21" s="18"/>
      <c r="K21" s="18"/>
      <c r="L21" s="18"/>
      <c r="M21" s="18"/>
      <c r="N21" s="18"/>
      <c r="O21" s="18"/>
      <c r="P21" s="18"/>
      <c r="Q21" s="18"/>
    </row>
    <row r="22" spans="1:17" ht="16.5" thickBot="1">
      <c r="A22" s="19" t="s">
        <v>86</v>
      </c>
      <c r="B22" s="43" t="s">
        <v>78</v>
      </c>
      <c r="C22" s="18"/>
      <c r="D22" s="18"/>
      <c r="E22" s="18"/>
      <c r="F22" s="18"/>
      <c r="G22" s="18"/>
      <c r="H22" s="18"/>
      <c r="I22" s="18"/>
      <c r="J22" s="18"/>
      <c r="K22" s="18"/>
      <c r="L22" s="18"/>
      <c r="M22" s="18"/>
      <c r="N22" s="18"/>
      <c r="O22" s="18"/>
      <c r="P22" s="18"/>
      <c r="Q22" s="18"/>
    </row>
    <row r="23" spans="1:17" ht="16.5" thickBot="1">
      <c r="A23" s="19" t="s">
        <v>87</v>
      </c>
      <c r="B23" s="43" t="s">
        <v>78</v>
      </c>
      <c r="C23" s="18"/>
      <c r="D23" s="18"/>
      <c r="E23" s="18"/>
      <c r="F23" s="18"/>
      <c r="G23" s="18"/>
      <c r="H23" s="18"/>
      <c r="I23" s="18"/>
      <c r="J23" s="18"/>
      <c r="K23" s="18"/>
      <c r="L23" s="18"/>
      <c r="M23" s="18"/>
      <c r="N23" s="18"/>
      <c r="O23" s="18"/>
      <c r="P23" s="18"/>
      <c r="Q23" s="18"/>
    </row>
    <row r="24" spans="1:17" ht="16.5" thickBot="1">
      <c r="A24" s="19" t="s">
        <v>88</v>
      </c>
      <c r="B24" s="43" t="s">
        <v>78</v>
      </c>
      <c r="C24" s="18"/>
      <c r="D24" s="18"/>
      <c r="E24" s="18"/>
      <c r="F24" s="18"/>
      <c r="G24" s="18"/>
      <c r="H24" s="18"/>
      <c r="I24" s="18"/>
      <c r="J24" s="18"/>
      <c r="K24" s="18"/>
      <c r="L24" s="18"/>
      <c r="M24" s="18"/>
      <c r="N24" s="18"/>
      <c r="O24" s="18"/>
      <c r="P24" s="18"/>
      <c r="Q24" s="18"/>
    </row>
    <row r="25" spans="1:17" ht="16.5" thickBot="1">
      <c r="A25" s="19" t="s">
        <v>89</v>
      </c>
      <c r="B25" s="43" t="s">
        <v>78</v>
      </c>
      <c r="C25" s="18"/>
      <c r="D25" s="18"/>
      <c r="E25" s="18"/>
      <c r="F25" s="18"/>
      <c r="G25" s="18"/>
      <c r="H25" s="18"/>
      <c r="I25" s="18"/>
      <c r="J25" s="18"/>
      <c r="K25" s="18"/>
      <c r="L25" s="18"/>
      <c r="M25" s="18"/>
      <c r="N25" s="18"/>
      <c r="O25" s="18"/>
      <c r="P25" s="18"/>
      <c r="Q25" s="18"/>
    </row>
    <row r="26" spans="1:17" ht="16.5" thickBot="1">
      <c r="A26" s="19" t="s">
        <v>90</v>
      </c>
      <c r="B26" s="43" t="s">
        <v>78</v>
      </c>
      <c r="C26" s="18"/>
      <c r="D26" s="18"/>
      <c r="E26" s="18"/>
      <c r="F26" s="18"/>
      <c r="G26" s="18"/>
      <c r="H26" s="18"/>
      <c r="I26" s="18"/>
      <c r="J26" s="18"/>
      <c r="K26" s="18"/>
      <c r="L26" s="18"/>
      <c r="M26" s="18"/>
      <c r="N26" s="18"/>
      <c r="O26" s="18"/>
      <c r="P26" s="18"/>
      <c r="Q26" s="18"/>
    </row>
    <row r="27" spans="1:17" ht="16.5" thickBot="1">
      <c r="A27" s="19" t="s">
        <v>91</v>
      </c>
      <c r="B27" s="43" t="s">
        <v>78</v>
      </c>
      <c r="C27" s="18"/>
      <c r="D27" s="18"/>
      <c r="E27" s="18"/>
      <c r="F27" s="18"/>
      <c r="G27" s="18"/>
      <c r="H27" s="18"/>
      <c r="I27" s="18"/>
      <c r="J27" s="18"/>
      <c r="K27" s="18"/>
      <c r="L27" s="18"/>
      <c r="M27" s="18"/>
      <c r="N27" s="18"/>
      <c r="O27" s="18"/>
      <c r="P27" s="18"/>
      <c r="Q27" s="18"/>
    </row>
    <row r="28" spans="1:17" ht="16.5" thickBot="1">
      <c r="A28" s="19" t="s">
        <v>92</v>
      </c>
      <c r="B28" s="43" t="s">
        <v>78</v>
      </c>
      <c r="C28" s="18"/>
      <c r="D28" s="18"/>
      <c r="E28" s="18"/>
      <c r="F28" s="18"/>
      <c r="G28" s="18"/>
      <c r="H28" s="18"/>
      <c r="I28" s="18"/>
      <c r="J28" s="18"/>
      <c r="K28" s="18"/>
      <c r="L28" s="18"/>
      <c r="M28" s="18"/>
      <c r="N28" s="18"/>
      <c r="O28" s="18"/>
      <c r="P28" s="18"/>
      <c r="Q28" s="18"/>
    </row>
    <row r="29" spans="1:17" ht="16.5" thickBot="1">
      <c r="A29" s="19" t="s">
        <v>93</v>
      </c>
      <c r="B29" s="43" t="s">
        <v>78</v>
      </c>
      <c r="C29" s="18"/>
      <c r="D29" s="18"/>
      <c r="E29" s="18"/>
      <c r="F29" s="18"/>
      <c r="G29" s="18"/>
      <c r="H29" s="18"/>
      <c r="I29" s="44"/>
      <c r="J29" s="18"/>
      <c r="K29" s="18"/>
      <c r="L29" s="18"/>
      <c r="M29" s="18"/>
      <c r="N29" s="18"/>
      <c r="O29" s="18"/>
      <c r="P29" s="18"/>
      <c r="Q29" s="18"/>
    </row>
    <row r="30" spans="1:17" ht="16.5" thickBot="1">
      <c r="A30" s="19" t="s">
        <v>94</v>
      </c>
      <c r="B30" s="43" t="s">
        <v>95</v>
      </c>
      <c r="C30" s="18"/>
      <c r="D30" s="18"/>
      <c r="E30" s="18"/>
      <c r="F30" s="18"/>
      <c r="G30" s="18"/>
      <c r="H30" s="18"/>
      <c r="I30" s="18"/>
      <c r="J30" s="18"/>
      <c r="K30" s="18"/>
      <c r="L30" s="18"/>
      <c r="M30" s="18"/>
      <c r="N30" s="18"/>
      <c r="O30" s="18"/>
      <c r="P30" s="18"/>
      <c r="Q30" s="18"/>
    </row>
    <row r="31" spans="1:17" ht="15.75" thickBot="1">
      <c r="A31" s="192" t="s">
        <v>96</v>
      </c>
      <c r="B31" s="193"/>
      <c r="C31" s="193"/>
      <c r="D31" s="193"/>
      <c r="E31" s="193"/>
      <c r="F31" s="193"/>
      <c r="G31" s="193"/>
      <c r="H31" s="193"/>
      <c r="I31" s="193"/>
      <c r="J31" s="193"/>
      <c r="K31" s="193"/>
      <c r="L31" s="193"/>
      <c r="M31" s="193"/>
      <c r="N31" s="193"/>
      <c r="O31" s="193"/>
      <c r="P31" s="193"/>
      <c r="Q31" s="194"/>
    </row>
    <row r="32" spans="1:17" ht="48" thickBot="1">
      <c r="A32" s="19" t="s">
        <v>67</v>
      </c>
      <c r="B32" s="17"/>
      <c r="C32" s="18"/>
      <c r="D32" s="18"/>
      <c r="E32" s="18"/>
      <c r="F32" s="18"/>
      <c r="G32" s="18"/>
      <c r="H32" s="18"/>
      <c r="I32" s="18"/>
      <c r="J32" s="18"/>
      <c r="K32" s="18"/>
      <c r="L32" s="18"/>
      <c r="M32" s="18"/>
      <c r="N32" s="18"/>
      <c r="O32" s="18"/>
      <c r="P32" s="18"/>
      <c r="Q32" s="18"/>
    </row>
    <row r="33" spans="1:17" ht="16.5" thickBot="1">
      <c r="A33" s="19" t="s">
        <v>68</v>
      </c>
      <c r="B33" s="17" t="s">
        <v>69</v>
      </c>
      <c r="C33" s="18"/>
      <c r="D33" s="18"/>
      <c r="E33" s="18"/>
      <c r="F33" s="18"/>
      <c r="G33" s="18"/>
      <c r="H33" s="18"/>
      <c r="I33" s="18"/>
      <c r="J33" s="18"/>
      <c r="K33" s="18"/>
      <c r="L33" s="18"/>
      <c r="M33" s="18"/>
      <c r="N33" s="18"/>
      <c r="O33" s="18"/>
      <c r="P33" s="18"/>
      <c r="Q33" s="18"/>
    </row>
    <row r="34" spans="1:17" ht="16.5" thickBot="1">
      <c r="A34" s="19" t="s">
        <v>70</v>
      </c>
      <c r="B34" s="17" t="s">
        <v>69</v>
      </c>
      <c r="C34" s="18"/>
      <c r="D34" s="18"/>
      <c r="E34" s="18"/>
      <c r="F34" s="18"/>
      <c r="G34" s="18"/>
      <c r="H34" s="18"/>
      <c r="I34" s="18"/>
      <c r="J34" s="18"/>
      <c r="K34" s="18"/>
      <c r="L34" s="18"/>
      <c r="M34" s="18"/>
      <c r="N34" s="18"/>
      <c r="O34" s="18"/>
      <c r="P34" s="18"/>
      <c r="Q34" s="18"/>
    </row>
    <row r="35" spans="1:17" ht="16.5" thickBot="1">
      <c r="A35" s="19" t="s">
        <v>81</v>
      </c>
      <c r="B35" s="43" t="s">
        <v>78</v>
      </c>
      <c r="C35" s="18"/>
      <c r="D35" s="18"/>
      <c r="E35" s="18"/>
      <c r="F35" s="18"/>
      <c r="G35" s="18"/>
      <c r="H35" s="18"/>
      <c r="I35" s="18"/>
      <c r="J35" s="18"/>
      <c r="K35" s="18"/>
      <c r="L35" s="18"/>
      <c r="M35" s="18"/>
      <c r="N35" s="18"/>
      <c r="O35" s="18"/>
      <c r="P35" s="18"/>
      <c r="Q35" s="18"/>
    </row>
    <row r="36" spans="1:17" ht="16.5" thickBot="1">
      <c r="A36" s="19" t="s">
        <v>82</v>
      </c>
      <c r="B36" s="43" t="s">
        <v>78</v>
      </c>
      <c r="C36" s="18"/>
      <c r="D36" s="18"/>
      <c r="E36" s="18"/>
      <c r="F36" s="18"/>
      <c r="G36" s="18"/>
      <c r="H36" s="18"/>
      <c r="I36" s="18"/>
      <c r="J36" s="18"/>
      <c r="K36" s="18"/>
      <c r="L36" s="18"/>
      <c r="M36" s="18"/>
      <c r="N36" s="18"/>
      <c r="O36" s="18"/>
      <c r="P36" s="18"/>
      <c r="Q36" s="18"/>
    </row>
    <row r="37" spans="1:17" ht="16.5" thickBot="1">
      <c r="A37" s="19" t="s">
        <v>83</v>
      </c>
      <c r="B37" s="43" t="s">
        <v>78</v>
      </c>
      <c r="C37" s="18"/>
      <c r="D37" s="18"/>
      <c r="E37" s="18"/>
      <c r="F37" s="18"/>
      <c r="G37" s="18"/>
      <c r="H37" s="18"/>
      <c r="I37" s="18"/>
      <c r="J37" s="18"/>
      <c r="K37" s="18"/>
      <c r="L37" s="18"/>
      <c r="M37" s="18"/>
      <c r="N37" s="18"/>
      <c r="O37" s="18"/>
      <c r="P37" s="18"/>
      <c r="Q37" s="18"/>
    </row>
    <row r="38" spans="1:17" ht="16.5" thickBot="1">
      <c r="A38" s="19" t="s">
        <v>84</v>
      </c>
      <c r="B38" s="43" t="s">
        <v>78</v>
      </c>
      <c r="C38" s="18"/>
      <c r="D38" s="18"/>
      <c r="E38" s="18"/>
      <c r="F38" s="18"/>
      <c r="G38" s="18"/>
      <c r="H38" s="18"/>
      <c r="I38" s="18"/>
      <c r="J38" s="18"/>
      <c r="K38" s="18"/>
      <c r="L38" s="18"/>
      <c r="M38" s="18"/>
      <c r="N38" s="18"/>
      <c r="O38" s="18"/>
      <c r="P38" s="18"/>
      <c r="Q38" s="18"/>
    </row>
    <row r="39" spans="1:17" ht="16.5" thickBot="1">
      <c r="A39" s="19" t="s">
        <v>85</v>
      </c>
      <c r="B39" s="43" t="s">
        <v>78</v>
      </c>
      <c r="C39" s="18"/>
      <c r="D39" s="18"/>
      <c r="E39" s="18"/>
      <c r="F39" s="18"/>
      <c r="G39" s="18"/>
      <c r="H39" s="18"/>
      <c r="I39" s="18"/>
      <c r="J39" s="18"/>
      <c r="K39" s="18"/>
      <c r="L39" s="18"/>
      <c r="M39" s="18"/>
      <c r="N39" s="18"/>
      <c r="O39" s="18"/>
      <c r="P39" s="18"/>
      <c r="Q39" s="18"/>
    </row>
    <row r="40" spans="1:17" ht="16.5" thickBot="1">
      <c r="A40" s="19" t="s">
        <v>86</v>
      </c>
      <c r="B40" s="43" t="s">
        <v>78</v>
      </c>
      <c r="C40" s="18"/>
      <c r="D40" s="18"/>
      <c r="E40" s="18"/>
      <c r="F40" s="18"/>
      <c r="G40" s="18"/>
      <c r="H40" s="18"/>
      <c r="I40" s="18"/>
      <c r="J40" s="18"/>
      <c r="K40" s="18"/>
      <c r="L40" s="18"/>
      <c r="M40" s="18"/>
      <c r="N40" s="18"/>
      <c r="O40" s="18"/>
      <c r="P40" s="18"/>
      <c r="Q40" s="18"/>
    </row>
    <row r="41" spans="1:17" ht="16.5" thickBot="1">
      <c r="A41" s="19" t="s">
        <v>87</v>
      </c>
      <c r="B41" s="43" t="s">
        <v>78</v>
      </c>
      <c r="C41" s="18"/>
      <c r="D41" s="18"/>
      <c r="E41" s="18"/>
      <c r="F41" s="18"/>
      <c r="G41" s="18"/>
      <c r="H41" s="18"/>
      <c r="I41" s="18"/>
      <c r="J41" s="18"/>
      <c r="K41" s="18"/>
      <c r="L41" s="18"/>
      <c r="M41" s="18"/>
      <c r="N41" s="18"/>
      <c r="O41" s="18"/>
      <c r="P41" s="18"/>
      <c r="Q41" s="18"/>
    </row>
    <row r="42" spans="1:17" ht="16.5" thickBot="1">
      <c r="A42" s="19" t="s">
        <v>88</v>
      </c>
      <c r="B42" s="43" t="s">
        <v>78</v>
      </c>
      <c r="C42" s="18"/>
      <c r="D42" s="18"/>
      <c r="E42" s="18"/>
      <c r="F42" s="18"/>
      <c r="G42" s="18"/>
      <c r="H42" s="18"/>
      <c r="I42" s="18"/>
      <c r="J42" s="18"/>
      <c r="K42" s="18"/>
      <c r="L42" s="18"/>
      <c r="M42" s="18"/>
      <c r="N42" s="18"/>
      <c r="O42" s="18"/>
      <c r="P42" s="18"/>
      <c r="Q42" s="18"/>
    </row>
    <row r="43" spans="1:17" ht="16.5" thickBot="1">
      <c r="A43" s="19" t="s">
        <v>89</v>
      </c>
      <c r="B43" s="43" t="s">
        <v>78</v>
      </c>
      <c r="C43" s="18"/>
      <c r="D43" s="18"/>
      <c r="E43" s="18"/>
      <c r="F43" s="18"/>
      <c r="G43" s="18"/>
      <c r="H43" s="18"/>
      <c r="I43" s="18"/>
      <c r="J43" s="18"/>
      <c r="K43" s="18"/>
      <c r="L43" s="18"/>
      <c r="M43" s="18"/>
      <c r="N43" s="18"/>
      <c r="O43" s="18"/>
      <c r="P43" s="18"/>
      <c r="Q43" s="18"/>
    </row>
    <row r="44" spans="1:17" ht="16.5" thickBot="1">
      <c r="A44" s="19" t="s">
        <v>90</v>
      </c>
      <c r="B44" s="43" t="s">
        <v>78</v>
      </c>
      <c r="C44" s="18"/>
      <c r="D44" s="18"/>
      <c r="E44" s="18"/>
      <c r="F44" s="18"/>
      <c r="G44" s="18"/>
      <c r="H44" s="18"/>
      <c r="I44" s="18"/>
      <c r="J44" s="18"/>
      <c r="K44" s="18"/>
      <c r="L44" s="18"/>
      <c r="M44" s="18"/>
      <c r="N44" s="18"/>
      <c r="O44" s="18"/>
      <c r="P44" s="18"/>
      <c r="Q44" s="18"/>
    </row>
    <row r="45" spans="1:17" ht="16.5" thickBot="1">
      <c r="A45" s="19" t="s">
        <v>91</v>
      </c>
      <c r="B45" s="43" t="s">
        <v>78</v>
      </c>
      <c r="C45" s="18"/>
      <c r="D45" s="18"/>
      <c r="E45" s="18"/>
      <c r="F45" s="18"/>
      <c r="G45" s="18"/>
      <c r="H45" s="18"/>
      <c r="I45" s="18"/>
      <c r="J45" s="18"/>
      <c r="K45" s="18"/>
      <c r="L45" s="18"/>
      <c r="M45" s="18"/>
      <c r="N45" s="18"/>
      <c r="O45" s="18"/>
      <c r="P45" s="18"/>
      <c r="Q45" s="18"/>
    </row>
    <row r="46" spans="1:17" ht="16.5" thickBot="1">
      <c r="A46" s="19" t="s">
        <v>92</v>
      </c>
      <c r="B46" s="43" t="s">
        <v>78</v>
      </c>
      <c r="C46" s="18"/>
      <c r="D46" s="18"/>
      <c r="E46" s="18"/>
      <c r="F46" s="18"/>
      <c r="G46" s="18"/>
      <c r="H46" s="18"/>
      <c r="I46" s="18"/>
      <c r="J46" s="18"/>
      <c r="K46" s="18"/>
      <c r="L46" s="18"/>
      <c r="M46" s="18"/>
      <c r="N46" s="18"/>
      <c r="O46" s="18"/>
      <c r="P46" s="18"/>
      <c r="Q46" s="18"/>
    </row>
    <row r="47" spans="1:17" ht="16.5" thickBot="1">
      <c r="A47" s="19" t="s">
        <v>93</v>
      </c>
      <c r="B47" s="43" t="s">
        <v>78</v>
      </c>
      <c r="C47" s="18"/>
      <c r="D47" s="18"/>
      <c r="E47" s="18"/>
      <c r="F47" s="18"/>
      <c r="G47" s="18"/>
      <c r="H47" s="18"/>
      <c r="I47" s="18"/>
      <c r="J47" s="18"/>
      <c r="K47" s="18"/>
      <c r="L47" s="18"/>
      <c r="M47" s="18"/>
      <c r="N47" s="18"/>
      <c r="O47" s="18"/>
      <c r="P47" s="18"/>
      <c r="Q47" s="18"/>
    </row>
    <row r="48" spans="1:17" ht="16.5" thickBot="1">
      <c r="A48" s="19" t="s">
        <v>97</v>
      </c>
      <c r="B48" s="43" t="s">
        <v>78</v>
      </c>
      <c r="C48" s="18"/>
      <c r="D48" s="18"/>
      <c r="E48" s="18"/>
      <c r="F48" s="18"/>
      <c r="G48" s="18"/>
      <c r="H48" s="18"/>
      <c r="I48" s="18"/>
      <c r="J48" s="18"/>
      <c r="K48" s="18"/>
      <c r="L48" s="18"/>
      <c r="M48" s="18"/>
      <c r="N48" s="18"/>
      <c r="O48" s="18"/>
      <c r="P48" s="18"/>
      <c r="Q48" s="18"/>
    </row>
    <row r="49" spans="1:17" ht="15.75">
      <c r="A49" s="10"/>
      <c r="B49" s="8"/>
      <c r="C49" s="8"/>
      <c r="D49" s="8"/>
      <c r="E49" s="8"/>
      <c r="F49" s="8"/>
      <c r="G49" s="8"/>
      <c r="H49" s="8"/>
      <c r="I49" s="8"/>
      <c r="J49" s="8"/>
      <c r="K49" s="8"/>
      <c r="L49" s="8"/>
      <c r="M49" s="8"/>
      <c r="N49" s="8"/>
      <c r="O49" s="8"/>
      <c r="P49" s="8"/>
      <c r="Q49" s="8"/>
    </row>
    <row r="50" spans="1:17" ht="15">
      <c r="A50" s="185" t="s">
        <v>98</v>
      </c>
      <c r="B50" s="186"/>
      <c r="C50" s="186"/>
      <c r="D50" s="186"/>
      <c r="E50" s="186"/>
      <c r="F50" s="186"/>
      <c r="G50" s="186"/>
      <c r="H50" s="186"/>
      <c r="I50" s="186"/>
      <c r="J50" s="186"/>
      <c r="K50" s="186"/>
      <c r="L50" s="186"/>
      <c r="M50" s="186"/>
      <c r="N50" s="186"/>
      <c r="O50" s="186"/>
      <c r="P50" s="186"/>
      <c r="Q50" s="187"/>
    </row>
    <row r="51" spans="1:17" ht="64.5" customHeight="1">
      <c r="A51" s="188" t="s">
        <v>99</v>
      </c>
      <c r="B51" s="189"/>
      <c r="C51" s="189"/>
      <c r="D51" s="189"/>
      <c r="E51" s="189"/>
      <c r="F51" s="189"/>
      <c r="G51" s="189"/>
      <c r="H51" s="189"/>
      <c r="I51" s="189"/>
      <c r="J51" s="189"/>
      <c r="K51" s="189"/>
      <c r="L51" s="189"/>
      <c r="M51" s="189"/>
      <c r="N51" s="189"/>
      <c r="O51" s="189"/>
      <c r="P51" s="189"/>
      <c r="Q51" s="190"/>
    </row>
  </sheetData>
  <sheetProtection/>
  <mergeCells count="6">
    <mergeCell ref="A50:Q50"/>
    <mergeCell ref="A51:Q51"/>
    <mergeCell ref="A1:Q1"/>
    <mergeCell ref="B4:Q4"/>
    <mergeCell ref="B6:Q6"/>
    <mergeCell ref="A31:Q31"/>
  </mergeCells>
  <printOptions/>
  <pageMargins left="0" right="0" top="0" bottom="0" header="0.31496062992126" footer="0.31496062992126"/>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T35"/>
  <sheetViews>
    <sheetView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F10" sqref="F10"/>
    </sheetView>
  </sheetViews>
  <sheetFormatPr defaultColWidth="9.140625" defaultRowHeight="15"/>
  <cols>
    <col min="1" max="1" width="4.7109375" style="0" customWidth="1"/>
    <col min="2" max="2" width="20.7109375" style="0" customWidth="1"/>
    <col min="6" max="6" width="12.28125" style="0" customWidth="1"/>
    <col min="7" max="7" width="13.7109375" style="0" customWidth="1"/>
    <col min="8" max="8" width="12.421875" style="0" customWidth="1"/>
    <col min="9" max="9" width="12.8515625" style="0" customWidth="1"/>
    <col min="10" max="10" width="12.00390625" style="0" customWidth="1"/>
    <col min="11" max="11" width="12.8515625" style="0" customWidth="1"/>
    <col min="12" max="12" width="13.28125" style="0" customWidth="1"/>
    <col min="13" max="13" width="16.421875" style="0" customWidth="1"/>
    <col min="14" max="14" width="11.8515625" style="0" customWidth="1"/>
    <col min="15" max="15" width="11.57421875" style="0" customWidth="1"/>
    <col min="16" max="16" width="12.140625" style="0" customWidth="1"/>
    <col min="17" max="17" width="12.7109375" style="0" customWidth="1"/>
    <col min="18" max="18" width="12.28125" style="0" customWidth="1"/>
  </cols>
  <sheetData>
    <row r="1" spans="1:18" ht="18.75">
      <c r="A1" s="8"/>
      <c r="B1" s="175" t="s">
        <v>162</v>
      </c>
      <c r="C1" s="175"/>
      <c r="D1" s="175"/>
      <c r="E1" s="175"/>
      <c r="F1" s="175"/>
      <c r="G1" s="175"/>
      <c r="H1" s="175"/>
      <c r="I1" s="175"/>
      <c r="J1" s="175"/>
      <c r="K1" s="175"/>
      <c r="L1" s="175"/>
      <c r="M1" s="175"/>
      <c r="N1" s="175"/>
      <c r="O1" s="175"/>
      <c r="P1" s="175"/>
      <c r="Q1" s="175"/>
      <c r="R1" s="175"/>
    </row>
    <row r="2" spans="1:18" ht="15">
      <c r="A2" s="8"/>
      <c r="B2" s="12"/>
      <c r="C2" s="8"/>
      <c r="D2" s="8"/>
      <c r="E2" s="8"/>
      <c r="F2" s="8"/>
      <c r="G2" s="8"/>
      <c r="H2" s="8"/>
      <c r="I2" s="8"/>
      <c r="J2" s="8"/>
      <c r="K2" s="8"/>
      <c r="L2" s="8"/>
      <c r="M2" s="8"/>
      <c r="N2" s="8"/>
      <c r="O2" s="8"/>
      <c r="P2" s="8"/>
      <c r="Q2" s="8"/>
      <c r="R2" s="8"/>
    </row>
    <row r="3" spans="1:18" ht="16.5" thickBot="1">
      <c r="A3" s="8"/>
      <c r="B3" s="10"/>
      <c r="C3" s="8"/>
      <c r="D3" s="8"/>
      <c r="E3" s="8"/>
      <c r="F3" s="8"/>
      <c r="G3" s="8"/>
      <c r="H3" s="8"/>
      <c r="I3" s="8"/>
      <c r="J3" s="8"/>
      <c r="K3" s="8"/>
      <c r="L3" s="8"/>
      <c r="M3" s="8"/>
      <c r="N3" s="8"/>
      <c r="O3" s="8"/>
      <c r="P3" s="8"/>
      <c r="Q3" s="8"/>
      <c r="R3" s="8"/>
    </row>
    <row r="4" spans="1:18" ht="16.5" thickBot="1">
      <c r="A4" s="28"/>
      <c r="B4" s="25"/>
      <c r="C4" s="180"/>
      <c r="D4" s="181"/>
      <c r="E4" s="181"/>
      <c r="F4" s="181"/>
      <c r="G4" s="181"/>
      <c r="H4" s="181"/>
      <c r="I4" s="181"/>
      <c r="J4" s="181"/>
      <c r="K4" s="181"/>
      <c r="L4" s="181"/>
      <c r="M4" s="181"/>
      <c r="N4" s="181"/>
      <c r="O4" s="181"/>
      <c r="P4" s="181"/>
      <c r="Q4" s="181"/>
      <c r="R4" s="182"/>
    </row>
    <row r="5" spans="1:18" ht="16.5" thickBot="1">
      <c r="A5" s="29"/>
      <c r="B5" s="19"/>
      <c r="C5" s="17" t="s">
        <v>12</v>
      </c>
      <c r="D5" s="17">
        <v>1990</v>
      </c>
      <c r="E5" s="17">
        <v>1995</v>
      </c>
      <c r="F5" s="17">
        <v>2000</v>
      </c>
      <c r="G5" s="17">
        <v>2001</v>
      </c>
      <c r="H5" s="17">
        <v>2002</v>
      </c>
      <c r="I5" s="17">
        <v>2003</v>
      </c>
      <c r="J5" s="17">
        <v>2004</v>
      </c>
      <c r="K5" s="17">
        <v>2005</v>
      </c>
      <c r="L5" s="17">
        <v>2006</v>
      </c>
      <c r="M5" s="17">
        <v>2007</v>
      </c>
      <c r="N5" s="17">
        <v>2008</v>
      </c>
      <c r="O5" s="17">
        <v>2009</v>
      </c>
      <c r="P5" s="17">
        <v>2010</v>
      </c>
      <c r="Q5" s="17">
        <v>2011</v>
      </c>
      <c r="R5" s="17">
        <v>2012</v>
      </c>
    </row>
    <row r="6" spans="1:18" ht="32.25" thickBot="1">
      <c r="A6" s="26">
        <v>1</v>
      </c>
      <c r="B6" s="19" t="s">
        <v>59</v>
      </c>
      <c r="C6" s="20" t="s">
        <v>60</v>
      </c>
      <c r="D6" s="53"/>
      <c r="E6" s="53"/>
      <c r="F6" s="113">
        <v>7.516</v>
      </c>
      <c r="G6" s="113">
        <v>7.503</v>
      </c>
      <c r="H6" s="113">
        <v>7.5</v>
      </c>
      <c r="I6" s="113">
        <v>7.48</v>
      </c>
      <c r="J6" s="113">
        <v>7.463</v>
      </c>
      <c r="K6" s="113">
        <v>7.44</v>
      </c>
      <c r="L6" s="113">
        <v>7.411</v>
      </c>
      <c r="M6" s="113">
        <v>7.381</v>
      </c>
      <c r="N6" s="113">
        <v>7.35</v>
      </c>
      <c r="O6" s="113">
        <v>7.32</v>
      </c>
      <c r="P6" s="113">
        <v>7.291</v>
      </c>
      <c r="Q6" s="113" t="s">
        <v>247</v>
      </c>
      <c r="R6" s="113">
        <v>7.199</v>
      </c>
    </row>
    <row r="7" spans="1:18" ht="48" thickBot="1">
      <c r="A7" s="26">
        <v>2</v>
      </c>
      <c r="B7" s="19" t="s">
        <v>61</v>
      </c>
      <c r="C7" s="20" t="s">
        <v>62</v>
      </c>
      <c r="D7" s="53"/>
      <c r="E7" s="53"/>
      <c r="F7" s="112" t="s">
        <v>248</v>
      </c>
      <c r="G7" s="113" t="s">
        <v>249</v>
      </c>
      <c r="H7" s="113" t="s">
        <v>250</v>
      </c>
      <c r="I7" s="113" t="s">
        <v>251</v>
      </c>
      <c r="J7" s="113" t="s">
        <v>252</v>
      </c>
      <c r="K7" s="113" t="s">
        <v>253</v>
      </c>
      <c r="L7" s="113" t="s">
        <v>254</v>
      </c>
      <c r="M7" s="113">
        <v>5.776</v>
      </c>
      <c r="N7" s="113">
        <v>6.068</v>
      </c>
      <c r="O7" s="113">
        <v>6.201</v>
      </c>
      <c r="P7" s="113">
        <v>6.179</v>
      </c>
      <c r="Q7" s="113">
        <v>6.153</v>
      </c>
      <c r="R7" s="113">
        <v>6.177</v>
      </c>
    </row>
    <row r="8" spans="1:18" ht="63.75" thickBot="1">
      <c r="A8" s="26">
        <v>3</v>
      </c>
      <c r="B8" s="19" t="s">
        <v>157</v>
      </c>
      <c r="C8" s="20" t="s">
        <v>20</v>
      </c>
      <c r="D8" s="53"/>
      <c r="E8" s="53"/>
      <c r="F8" s="94">
        <v>67.17</v>
      </c>
      <c r="G8" s="94">
        <v>68.2</v>
      </c>
      <c r="H8" s="94">
        <v>68.56</v>
      </c>
      <c r="I8" s="94">
        <v>69.72</v>
      </c>
      <c r="J8" s="94">
        <v>70.04</v>
      </c>
      <c r="K8" s="94">
        <v>73.66</v>
      </c>
      <c r="L8" s="94">
        <v>74.56</v>
      </c>
      <c r="M8" s="94">
        <v>78.249</v>
      </c>
      <c r="N8" s="94">
        <v>82.56</v>
      </c>
      <c r="O8" s="94">
        <v>84.71</v>
      </c>
      <c r="P8" s="94">
        <v>84.746</v>
      </c>
      <c r="Q8" s="94">
        <v>85.61574495238672</v>
      </c>
      <c r="R8" s="94">
        <v>85.81</v>
      </c>
    </row>
    <row r="9" spans="1:18" ht="16.5" thickBot="1">
      <c r="A9" s="26">
        <v>4</v>
      </c>
      <c r="B9" s="192" t="s">
        <v>100</v>
      </c>
      <c r="C9" s="197"/>
      <c r="D9" s="197"/>
      <c r="E9" s="197"/>
      <c r="F9" s="197"/>
      <c r="G9" s="197"/>
      <c r="H9" s="197"/>
      <c r="I9" s="197"/>
      <c r="J9" s="197"/>
      <c r="K9" s="197"/>
      <c r="L9" s="197"/>
      <c r="M9" s="197"/>
      <c r="N9" s="197"/>
      <c r="O9" s="197"/>
      <c r="P9" s="197"/>
      <c r="Q9" s="197"/>
      <c r="R9" s="198"/>
    </row>
    <row r="10" spans="1:18" ht="32.25" thickBot="1">
      <c r="A10" s="26">
        <v>5</v>
      </c>
      <c r="B10" s="19" t="s">
        <v>101</v>
      </c>
      <c r="C10" s="20" t="s">
        <v>102</v>
      </c>
      <c r="D10" s="53"/>
      <c r="E10" s="53"/>
      <c r="F10" s="114" t="s">
        <v>255</v>
      </c>
      <c r="G10" s="114" t="s">
        <v>256</v>
      </c>
      <c r="H10" s="114" t="s">
        <v>257</v>
      </c>
      <c r="I10" s="114" t="s">
        <v>303</v>
      </c>
      <c r="J10" s="114" t="s">
        <v>258</v>
      </c>
      <c r="K10" s="114" t="s">
        <v>259</v>
      </c>
      <c r="L10" s="114" t="s">
        <v>260</v>
      </c>
      <c r="M10" s="114">
        <v>3.59</v>
      </c>
      <c r="N10" s="114">
        <v>3.804</v>
      </c>
      <c r="O10" s="114">
        <v>3.958</v>
      </c>
      <c r="P10" s="114">
        <v>3.994</v>
      </c>
      <c r="Q10" s="114">
        <v>4.088</v>
      </c>
      <c r="R10" s="114">
        <v>4.265</v>
      </c>
    </row>
    <row r="11" spans="1:18" ht="48" thickBot="1">
      <c r="A11" s="26">
        <v>6</v>
      </c>
      <c r="B11" s="19" t="s">
        <v>103</v>
      </c>
      <c r="C11" s="20" t="s">
        <v>20</v>
      </c>
      <c r="D11" s="53"/>
      <c r="E11" s="53"/>
      <c r="F11" s="97">
        <v>43.75</v>
      </c>
      <c r="G11" s="97">
        <v>44.49</v>
      </c>
      <c r="H11" s="97">
        <v>45.19</v>
      </c>
      <c r="I11" s="97">
        <v>46</v>
      </c>
      <c r="J11" s="97">
        <v>46.35</v>
      </c>
      <c r="K11" s="97">
        <v>48.44</v>
      </c>
      <c r="L11" s="97">
        <v>49.52</v>
      </c>
      <c r="M11" s="97">
        <v>48.64</v>
      </c>
      <c r="N11" s="97">
        <v>51.76004098923814</v>
      </c>
      <c r="O11" s="97">
        <v>54.066990155593494</v>
      </c>
      <c r="P11" s="97">
        <v>54.78746052217972</v>
      </c>
      <c r="Q11" s="97">
        <v>56.88311588562575</v>
      </c>
      <c r="R11" s="97">
        <v>59.24446981189394</v>
      </c>
    </row>
    <row r="12" spans="1:18" ht="16.5" thickBot="1">
      <c r="A12" s="26">
        <v>7</v>
      </c>
      <c r="B12" s="199" t="s">
        <v>104</v>
      </c>
      <c r="C12" s="200"/>
      <c r="D12" s="200"/>
      <c r="E12" s="200"/>
      <c r="F12" s="200"/>
      <c r="G12" s="200"/>
      <c r="H12" s="200"/>
      <c r="I12" s="200"/>
      <c r="J12" s="200"/>
      <c r="K12" s="200"/>
      <c r="L12" s="200"/>
      <c r="M12" s="200"/>
      <c r="N12" s="200"/>
      <c r="O12" s="200"/>
      <c r="P12" s="200"/>
      <c r="Q12" s="200"/>
      <c r="R12" s="201"/>
    </row>
    <row r="13" spans="1:20" ht="32.25" thickBot="1">
      <c r="A13" s="26">
        <v>8</v>
      </c>
      <c r="B13" s="19" t="s">
        <v>101</v>
      </c>
      <c r="C13" s="20" t="s">
        <v>102</v>
      </c>
      <c r="D13" s="53"/>
      <c r="E13" s="53"/>
      <c r="F13" s="115" t="s">
        <v>268</v>
      </c>
      <c r="G13" s="115" t="s">
        <v>269</v>
      </c>
      <c r="H13" s="115" t="s">
        <v>270</v>
      </c>
      <c r="I13" s="115" t="s">
        <v>271</v>
      </c>
      <c r="J13" s="115" t="s">
        <v>272</v>
      </c>
      <c r="K13" s="115" t="s">
        <v>273</v>
      </c>
      <c r="L13" s="115" t="s">
        <v>274</v>
      </c>
      <c r="M13" s="115">
        <v>0.63</v>
      </c>
      <c r="N13" s="115">
        <v>0.637</v>
      </c>
      <c r="O13" s="115">
        <v>0.732</v>
      </c>
      <c r="P13" s="115">
        <v>0.742</v>
      </c>
      <c r="Q13" s="115">
        <v>0.78</v>
      </c>
      <c r="R13" s="115">
        <v>0.8</v>
      </c>
      <c r="T13" s="61"/>
    </row>
    <row r="14" spans="1:18" ht="48" thickBot="1">
      <c r="A14" s="26">
        <v>9</v>
      </c>
      <c r="B14" s="19" t="s">
        <v>105</v>
      </c>
      <c r="C14" s="20" t="s">
        <v>20</v>
      </c>
      <c r="D14" s="53"/>
      <c r="E14" s="53"/>
      <c r="F14" s="97">
        <v>5.56</v>
      </c>
      <c r="G14" s="97">
        <v>5.9479999999999995</v>
      </c>
      <c r="H14" s="97">
        <v>6.351</v>
      </c>
      <c r="I14" s="97">
        <v>6.7989999999999995</v>
      </c>
      <c r="J14" s="97">
        <v>7.204000000000001</v>
      </c>
      <c r="K14" s="97">
        <v>7.915</v>
      </c>
      <c r="L14" s="97">
        <v>8.511</v>
      </c>
      <c r="M14" s="97">
        <v>8.54</v>
      </c>
      <c r="N14" s="97">
        <v>8.671513867200202</v>
      </c>
      <c r="O14" s="97">
        <v>10.001</v>
      </c>
      <c r="P14" s="97">
        <v>10.183</v>
      </c>
      <c r="Q14" s="97">
        <v>10.866748798015044</v>
      </c>
      <c r="R14" s="97">
        <v>11.124828919040594</v>
      </c>
    </row>
    <row r="15" spans="1:20" ht="63.75" thickBot="1">
      <c r="A15" s="26">
        <v>10</v>
      </c>
      <c r="B15" s="45" t="s">
        <v>106</v>
      </c>
      <c r="C15" s="20" t="s">
        <v>102</v>
      </c>
      <c r="D15" s="70"/>
      <c r="E15" s="53"/>
      <c r="F15" s="91" t="s">
        <v>262</v>
      </c>
      <c r="G15" s="91" t="s">
        <v>263</v>
      </c>
      <c r="H15" s="91" t="s">
        <v>264</v>
      </c>
      <c r="I15" s="91" t="s">
        <v>265</v>
      </c>
      <c r="J15" s="91" t="s">
        <v>261</v>
      </c>
      <c r="K15" s="91" t="s">
        <v>266</v>
      </c>
      <c r="L15" s="91" t="s">
        <v>267</v>
      </c>
      <c r="M15" s="113">
        <v>0.124</v>
      </c>
      <c r="N15" s="115">
        <v>0.086</v>
      </c>
      <c r="O15" s="115">
        <v>0.081</v>
      </c>
      <c r="P15" s="115">
        <v>0.079</v>
      </c>
      <c r="Q15" s="115">
        <v>0.088</v>
      </c>
      <c r="R15" s="115">
        <v>0.089</v>
      </c>
      <c r="T15" s="61"/>
    </row>
    <row r="16" spans="1:20" ht="79.5" thickBot="1">
      <c r="A16" s="26">
        <v>11</v>
      </c>
      <c r="B16" s="45" t="s">
        <v>107</v>
      </c>
      <c r="C16" s="20" t="s">
        <v>20</v>
      </c>
      <c r="D16" s="53"/>
      <c r="E16" s="53"/>
      <c r="F16" s="94">
        <v>1.08</v>
      </c>
      <c r="G16" s="94">
        <v>1.16</v>
      </c>
      <c r="H16" s="94">
        <v>1.241</v>
      </c>
      <c r="I16" s="94">
        <v>1.331</v>
      </c>
      <c r="J16" s="94">
        <v>1.412</v>
      </c>
      <c r="K16" s="94">
        <v>1.554</v>
      </c>
      <c r="L16" s="94">
        <v>1.674</v>
      </c>
      <c r="M16" s="94">
        <v>1.683</v>
      </c>
      <c r="N16" s="94">
        <v>1.178</v>
      </c>
      <c r="O16" s="94">
        <v>1.107</v>
      </c>
      <c r="P16" s="94">
        <v>1.084</v>
      </c>
      <c r="Q16" s="94">
        <v>1.2340518017460194</v>
      </c>
      <c r="R16" s="94">
        <v>1.240719053289748</v>
      </c>
      <c r="S16" s="61"/>
      <c r="T16" s="61"/>
    </row>
    <row r="17" spans="1:20" ht="48" thickBot="1">
      <c r="A17" s="26">
        <v>12</v>
      </c>
      <c r="B17" s="45" t="s">
        <v>108</v>
      </c>
      <c r="C17" s="20" t="s">
        <v>102</v>
      </c>
      <c r="D17" s="53"/>
      <c r="E17" s="53"/>
      <c r="F17" s="91" t="s">
        <v>275</v>
      </c>
      <c r="G17" s="91" t="s">
        <v>276</v>
      </c>
      <c r="H17" s="91" t="s">
        <v>277</v>
      </c>
      <c r="I17" s="91" t="s">
        <v>278</v>
      </c>
      <c r="J17" s="91" t="s">
        <v>279</v>
      </c>
      <c r="K17" s="91" t="s">
        <v>280</v>
      </c>
      <c r="L17" s="91" t="s">
        <v>281</v>
      </c>
      <c r="M17" s="115">
        <v>0.484</v>
      </c>
      <c r="N17" s="115">
        <v>0.523</v>
      </c>
      <c r="O17" s="115">
        <v>0.551</v>
      </c>
      <c r="P17" s="115">
        <v>0.573</v>
      </c>
      <c r="Q17" s="115">
        <v>0.602</v>
      </c>
      <c r="R17" s="115">
        <v>0.613</v>
      </c>
      <c r="S17" s="61"/>
      <c r="T17" s="61"/>
    </row>
    <row r="18" spans="1:20" ht="79.5" thickBot="1">
      <c r="A18" s="26">
        <v>13</v>
      </c>
      <c r="B18" s="45" t="s">
        <v>109</v>
      </c>
      <c r="C18" s="20" t="s">
        <v>20</v>
      </c>
      <c r="D18" s="53"/>
      <c r="E18" s="53"/>
      <c r="F18" s="94">
        <v>4.31</v>
      </c>
      <c r="G18" s="94">
        <v>4.6</v>
      </c>
      <c r="H18" s="94">
        <v>4.907</v>
      </c>
      <c r="I18" s="94">
        <v>5.247</v>
      </c>
      <c r="J18" s="94">
        <v>5.554</v>
      </c>
      <c r="K18" s="94">
        <v>6.096</v>
      </c>
      <c r="L18" s="94">
        <v>6.548</v>
      </c>
      <c r="M18" s="94">
        <v>6.567</v>
      </c>
      <c r="N18" s="94">
        <v>7.127323229148725</v>
      </c>
      <c r="O18" s="94">
        <v>7.539</v>
      </c>
      <c r="P18" s="94">
        <v>7.868</v>
      </c>
      <c r="Q18" s="94">
        <v>8.384940186690658</v>
      </c>
      <c r="R18" s="94">
        <v>8.528693331103417</v>
      </c>
      <c r="S18" s="61"/>
      <c r="T18" s="61"/>
    </row>
    <row r="19" spans="1:20" ht="48" thickBot="1">
      <c r="A19" s="26">
        <v>14</v>
      </c>
      <c r="B19" s="45" t="s">
        <v>110</v>
      </c>
      <c r="C19" s="20" t="s">
        <v>102</v>
      </c>
      <c r="D19" s="53"/>
      <c r="E19" s="53"/>
      <c r="F19" s="115" t="s">
        <v>282</v>
      </c>
      <c r="G19" s="115" t="s">
        <v>283</v>
      </c>
      <c r="H19" s="115" t="s">
        <v>284</v>
      </c>
      <c r="I19" s="115" t="s">
        <v>285</v>
      </c>
      <c r="J19" s="115" t="s">
        <v>286</v>
      </c>
      <c r="K19" s="115" t="s">
        <v>287</v>
      </c>
      <c r="L19" s="115" t="s">
        <v>288</v>
      </c>
      <c r="M19" s="115">
        <v>0.021</v>
      </c>
      <c r="N19" s="115">
        <v>0.026</v>
      </c>
      <c r="O19" s="115">
        <v>0.099</v>
      </c>
      <c r="P19" s="115">
        <v>0.089</v>
      </c>
      <c r="Q19" s="115">
        <v>0.089</v>
      </c>
      <c r="R19" s="115">
        <v>0.097</v>
      </c>
      <c r="S19" s="61"/>
      <c r="T19" s="61"/>
    </row>
    <row r="20" spans="1:20" ht="63.75" thickBot="1">
      <c r="A20" s="26">
        <v>15</v>
      </c>
      <c r="B20" s="45" t="s">
        <v>111</v>
      </c>
      <c r="C20" s="20" t="s">
        <v>20</v>
      </c>
      <c r="D20" s="53"/>
      <c r="E20" s="53"/>
      <c r="F20" s="94">
        <v>0.173</v>
      </c>
      <c r="G20" s="94">
        <v>0.188</v>
      </c>
      <c r="H20" s="94">
        <v>0.203</v>
      </c>
      <c r="I20" s="94">
        <v>0.221</v>
      </c>
      <c r="J20" s="94">
        <v>0.238</v>
      </c>
      <c r="K20" s="94">
        <v>0.265</v>
      </c>
      <c r="L20" s="94">
        <v>0.289</v>
      </c>
      <c r="M20" s="94">
        <v>0.29</v>
      </c>
      <c r="N20" s="94">
        <v>0.366</v>
      </c>
      <c r="O20" s="94">
        <v>1.355</v>
      </c>
      <c r="P20" s="94">
        <v>1.231</v>
      </c>
      <c r="Q20" s="94">
        <v>1.2477568095783667</v>
      </c>
      <c r="R20" s="94">
        <v>1.3554137565135085</v>
      </c>
      <c r="S20" s="61"/>
      <c r="T20" s="61"/>
    </row>
    <row r="21" spans="1:20" ht="16.5" thickBot="1">
      <c r="A21" s="26">
        <v>16</v>
      </c>
      <c r="B21" s="199" t="s">
        <v>112</v>
      </c>
      <c r="C21" s="200"/>
      <c r="D21" s="200"/>
      <c r="E21" s="200"/>
      <c r="F21" s="200"/>
      <c r="G21" s="200"/>
      <c r="H21" s="200"/>
      <c r="I21" s="200"/>
      <c r="J21" s="200"/>
      <c r="K21" s="200"/>
      <c r="L21" s="200"/>
      <c r="M21" s="200"/>
      <c r="N21" s="200"/>
      <c r="O21" s="200"/>
      <c r="P21" s="200"/>
      <c r="Q21" s="200"/>
      <c r="R21" s="201"/>
      <c r="T21" s="61"/>
    </row>
    <row r="22" spans="1:19" ht="48" thickBot="1">
      <c r="A22" s="26">
        <v>17</v>
      </c>
      <c r="B22" s="19" t="s">
        <v>113</v>
      </c>
      <c r="C22" s="20" t="s">
        <v>102</v>
      </c>
      <c r="D22" s="53"/>
      <c r="E22" s="53"/>
      <c r="F22" s="115" t="s">
        <v>289</v>
      </c>
      <c r="G22" s="115" t="s">
        <v>290</v>
      </c>
      <c r="H22" s="115" t="s">
        <v>291</v>
      </c>
      <c r="I22" s="115" t="s">
        <v>292</v>
      </c>
      <c r="J22" s="115" t="s">
        <v>293</v>
      </c>
      <c r="K22" s="115" t="s">
        <v>294</v>
      </c>
      <c r="L22" s="115" t="s">
        <v>295</v>
      </c>
      <c r="M22" s="115">
        <v>2.959</v>
      </c>
      <c r="N22" s="115">
        <v>3.167</v>
      </c>
      <c r="O22" s="115">
        <v>3.225</v>
      </c>
      <c r="P22" s="115">
        <v>3.252</v>
      </c>
      <c r="Q22" s="115">
        <v>3.307</v>
      </c>
      <c r="R22" s="115">
        <v>3.464</v>
      </c>
      <c r="S22" s="101"/>
    </row>
    <row r="23" spans="1:19" ht="48" thickBot="1">
      <c r="A23" s="26">
        <v>18</v>
      </c>
      <c r="B23" s="19" t="s">
        <v>114</v>
      </c>
      <c r="C23" s="17" t="s">
        <v>20</v>
      </c>
      <c r="D23" s="53"/>
      <c r="E23" s="53"/>
      <c r="F23" s="93">
        <v>38.167</v>
      </c>
      <c r="G23" s="93">
        <v>38.542</v>
      </c>
      <c r="H23" s="93">
        <v>38.839</v>
      </c>
      <c r="I23" s="93">
        <v>39.201</v>
      </c>
      <c r="J23" s="93">
        <v>39.146</v>
      </c>
      <c r="K23" s="93">
        <v>40.525</v>
      </c>
      <c r="L23" s="93">
        <v>41.009</v>
      </c>
      <c r="M23" s="93">
        <v>40.1</v>
      </c>
      <c r="N23" s="93">
        <v>43.08852712203794</v>
      </c>
      <c r="O23" s="93">
        <v>44.0659901555935</v>
      </c>
      <c r="P23" s="93">
        <v>44.60446052217972</v>
      </c>
      <c r="Q23" s="93">
        <v>46.02</v>
      </c>
      <c r="R23" s="93">
        <v>48.11964089285335</v>
      </c>
      <c r="S23" s="100"/>
    </row>
    <row r="24" spans="1:18" ht="16.5" thickBot="1">
      <c r="A24" s="26">
        <v>19</v>
      </c>
      <c r="B24" s="199" t="s">
        <v>115</v>
      </c>
      <c r="C24" s="202"/>
      <c r="D24" s="202"/>
      <c r="E24" s="202"/>
      <c r="F24" s="202"/>
      <c r="G24" s="202"/>
      <c r="H24" s="202"/>
      <c r="I24" s="202"/>
      <c r="J24" s="202"/>
      <c r="K24" s="202"/>
      <c r="L24" s="202"/>
      <c r="M24" s="202"/>
      <c r="N24" s="202"/>
      <c r="O24" s="202"/>
      <c r="P24" s="202"/>
      <c r="Q24" s="202"/>
      <c r="R24" s="203"/>
    </row>
    <row r="25" spans="1:19" ht="48" thickBot="1">
      <c r="A25" s="26">
        <v>20</v>
      </c>
      <c r="B25" s="19" t="s">
        <v>116</v>
      </c>
      <c r="C25" s="20" t="s">
        <v>102</v>
      </c>
      <c r="D25" s="53"/>
      <c r="E25" s="53"/>
      <c r="F25" s="96" t="s">
        <v>296</v>
      </c>
      <c r="G25" s="96" t="s">
        <v>297</v>
      </c>
      <c r="H25" s="96" t="s">
        <v>298</v>
      </c>
      <c r="I25" s="96" t="s">
        <v>299</v>
      </c>
      <c r="J25" s="96" t="s">
        <v>300</v>
      </c>
      <c r="K25" s="96" t="s">
        <v>301</v>
      </c>
      <c r="L25" s="96" t="s">
        <v>302</v>
      </c>
      <c r="M25" s="116">
        <v>2.185</v>
      </c>
      <c r="N25" s="116">
        <v>2.264</v>
      </c>
      <c r="O25" s="116">
        <v>2.243</v>
      </c>
      <c r="P25" s="116">
        <v>2.184</v>
      </c>
      <c r="Q25" s="116">
        <v>2.064</v>
      </c>
      <c r="R25" s="116">
        <v>1.912</v>
      </c>
      <c r="S25" s="101"/>
    </row>
    <row r="26" spans="1:19" ht="48" thickBot="1">
      <c r="A26" s="26">
        <v>21</v>
      </c>
      <c r="B26" s="19" t="s">
        <v>117</v>
      </c>
      <c r="C26" s="17" t="s">
        <v>20</v>
      </c>
      <c r="D26" s="53"/>
      <c r="E26" s="53"/>
      <c r="F26" s="97">
        <v>23.42</v>
      </c>
      <c r="G26" s="97">
        <v>23.71</v>
      </c>
      <c r="H26" s="97">
        <v>23.37</v>
      </c>
      <c r="I26" s="97">
        <v>23.72</v>
      </c>
      <c r="J26" s="97">
        <v>28.274380004333274</v>
      </c>
      <c r="K26" s="97">
        <v>32.32971318421525</v>
      </c>
      <c r="L26" s="97">
        <v>30.8687476457414</v>
      </c>
      <c r="M26" s="97">
        <v>29.608999999999995</v>
      </c>
      <c r="N26" s="97">
        <v>30.79995901076186</v>
      </c>
      <c r="O26" s="97">
        <v>30.6430098444065</v>
      </c>
      <c r="P26" s="97">
        <v>29.958539477820274</v>
      </c>
      <c r="Q26" s="97">
        <v>28.73262906676097</v>
      </c>
      <c r="R26" s="97">
        <v>26.56553018810606</v>
      </c>
      <c r="S26" s="61"/>
    </row>
    <row r="27" spans="1:18" ht="15.75">
      <c r="A27" s="46"/>
      <c r="B27" s="47"/>
      <c r="C27" s="48"/>
      <c r="D27" s="49"/>
      <c r="E27" s="49"/>
      <c r="F27" s="49"/>
      <c r="G27" s="49"/>
      <c r="H27" s="49"/>
      <c r="I27" s="49"/>
      <c r="J27" s="49"/>
      <c r="K27" s="49"/>
      <c r="L27" s="49"/>
      <c r="M27" s="49"/>
      <c r="N27" s="49"/>
      <c r="O27" s="49"/>
      <c r="P27" s="49"/>
      <c r="Q27" s="49"/>
      <c r="R27" s="49"/>
    </row>
    <row r="28" spans="1:18" ht="15.75">
      <c r="A28" s="46"/>
      <c r="B28" s="47"/>
      <c r="C28" s="48"/>
      <c r="D28" s="49"/>
      <c r="E28" s="49"/>
      <c r="F28" s="49"/>
      <c r="G28" s="49"/>
      <c r="H28" s="49"/>
      <c r="I28" s="49"/>
      <c r="J28" s="49"/>
      <c r="K28" s="49"/>
      <c r="L28" s="49"/>
      <c r="M28" s="49"/>
      <c r="N28" s="49"/>
      <c r="O28" s="49"/>
      <c r="P28" s="49"/>
      <c r="Q28" s="49"/>
      <c r="R28" s="49"/>
    </row>
    <row r="29" spans="1:18" ht="15.75">
      <c r="A29" s="46"/>
      <c r="B29" s="50" t="s">
        <v>118</v>
      </c>
      <c r="C29" s="48"/>
      <c r="D29" s="49"/>
      <c r="E29" s="49"/>
      <c r="F29" s="49"/>
      <c r="G29" s="49"/>
      <c r="H29" s="49"/>
      <c r="I29" s="49"/>
      <c r="J29" s="49"/>
      <c r="K29" s="49"/>
      <c r="L29" s="49"/>
      <c r="M29" s="49"/>
      <c r="N29" s="49"/>
      <c r="O29" s="49"/>
      <c r="P29" s="49"/>
      <c r="Q29" s="49"/>
      <c r="R29" s="49"/>
    </row>
    <row r="30" spans="1:18" ht="15.75">
      <c r="A30" s="46"/>
      <c r="B30" s="195" t="s">
        <v>119</v>
      </c>
      <c r="C30" s="196"/>
      <c r="D30" s="196"/>
      <c r="E30" s="196"/>
      <c r="F30" s="196"/>
      <c r="G30" s="196"/>
      <c r="H30" s="196"/>
      <c r="I30" s="196"/>
      <c r="J30" s="196"/>
      <c r="K30" s="196"/>
      <c r="L30" s="196"/>
      <c r="M30" s="196"/>
      <c r="N30" s="196"/>
      <c r="O30" s="196"/>
      <c r="P30" s="196"/>
      <c r="Q30" s="196"/>
      <c r="R30" s="196"/>
    </row>
    <row r="31" spans="1:18" ht="15.75">
      <c r="A31" s="8"/>
      <c r="B31" s="183" t="s">
        <v>18</v>
      </c>
      <c r="C31" s="184"/>
      <c r="D31" s="184"/>
      <c r="E31" s="184"/>
      <c r="F31" s="184"/>
      <c r="G31" s="184"/>
      <c r="H31" s="184"/>
      <c r="I31" s="184"/>
      <c r="J31" s="184"/>
      <c r="K31" s="184"/>
      <c r="L31" s="184"/>
      <c r="M31" s="184"/>
      <c r="N31" s="184"/>
      <c r="O31" s="184"/>
      <c r="P31" s="184"/>
      <c r="Q31" s="184"/>
      <c r="R31" s="184"/>
    </row>
    <row r="32" spans="1:18" ht="15.75">
      <c r="A32" s="8"/>
      <c r="B32" s="184" t="s">
        <v>53</v>
      </c>
      <c r="C32" s="184"/>
      <c r="D32" s="184"/>
      <c r="E32" s="184"/>
      <c r="F32" s="184"/>
      <c r="G32" s="184"/>
      <c r="H32" s="184"/>
      <c r="I32" s="184"/>
      <c r="J32" s="184"/>
      <c r="K32" s="184"/>
      <c r="L32" s="184"/>
      <c r="M32" s="184"/>
      <c r="N32" s="184"/>
      <c r="O32" s="184"/>
      <c r="P32" s="184"/>
      <c r="Q32" s="184"/>
      <c r="R32" s="184"/>
    </row>
    <row r="34" ht="17.25">
      <c r="B34" s="98" t="s">
        <v>245</v>
      </c>
    </row>
    <row r="35" ht="17.25">
      <c r="B35" s="98" t="s">
        <v>246</v>
      </c>
    </row>
  </sheetData>
  <sheetProtection/>
  <mergeCells count="9">
    <mergeCell ref="B30:R30"/>
    <mergeCell ref="B31:R31"/>
    <mergeCell ref="B32:R32"/>
    <mergeCell ref="B1:R1"/>
    <mergeCell ref="C4:R4"/>
    <mergeCell ref="B9:R9"/>
    <mergeCell ref="B12:R12"/>
    <mergeCell ref="B21:R21"/>
    <mergeCell ref="B24:R24"/>
  </mergeCells>
  <printOptions/>
  <pageMargins left="0" right="0" top="0" bottom="0" header="0.31496062992126" footer="0.31496062992126"/>
  <pageSetup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dimension ref="A1:R60"/>
  <sheetViews>
    <sheetView zoomScale="75" zoomScaleNormal="75" zoomScalePageLayoutView="0" workbookViewId="0" topLeftCell="A1">
      <selection activeCell="B60" sqref="B60"/>
    </sheetView>
  </sheetViews>
  <sheetFormatPr defaultColWidth="9.140625" defaultRowHeight="15"/>
  <cols>
    <col min="2" max="2" width="21.7109375" style="0" customWidth="1"/>
    <col min="3" max="3" width="16.7109375" style="0" customWidth="1"/>
    <col min="17" max="17" width="9.421875" style="0" bestFit="1" customWidth="1"/>
  </cols>
  <sheetData>
    <row r="1" spans="1:18" ht="37.5" customHeight="1">
      <c r="A1" s="8"/>
      <c r="B1" s="204" t="s">
        <v>163</v>
      </c>
      <c r="C1" s="204"/>
      <c r="D1" s="204"/>
      <c r="E1" s="204"/>
      <c r="F1" s="204"/>
      <c r="G1" s="204"/>
      <c r="H1" s="204"/>
      <c r="I1" s="204"/>
      <c r="J1" s="204"/>
      <c r="K1" s="204"/>
      <c r="L1" s="204"/>
      <c r="M1" s="204"/>
      <c r="N1" s="204"/>
      <c r="O1" s="204"/>
      <c r="P1" s="204"/>
      <c r="Q1" s="204"/>
      <c r="R1" s="204"/>
    </row>
    <row r="2" spans="1:18" ht="15.75" thickBot="1">
      <c r="A2" s="8"/>
      <c r="B2" s="13"/>
      <c r="C2" s="8"/>
      <c r="D2" s="8"/>
      <c r="E2" s="8"/>
      <c r="F2" s="8"/>
      <c r="G2" s="8"/>
      <c r="H2" s="8"/>
      <c r="I2" s="8"/>
      <c r="J2" s="8"/>
      <c r="K2" s="8"/>
      <c r="L2" s="8"/>
      <c r="M2" s="8"/>
      <c r="N2" s="8"/>
      <c r="O2" s="8"/>
      <c r="P2" s="8"/>
      <c r="Q2" s="8"/>
      <c r="R2" s="8"/>
    </row>
    <row r="3" spans="1:18" ht="16.5" thickBot="1">
      <c r="A3" s="30"/>
      <c r="B3" s="176"/>
      <c r="C3" s="177"/>
      <c r="D3" s="177"/>
      <c r="E3" s="177"/>
      <c r="F3" s="177"/>
      <c r="G3" s="177"/>
      <c r="H3" s="177"/>
      <c r="I3" s="177"/>
      <c r="J3" s="177"/>
      <c r="K3" s="177"/>
      <c r="L3" s="177"/>
      <c r="M3" s="177"/>
      <c r="N3" s="177"/>
      <c r="O3" s="177"/>
      <c r="P3" s="177"/>
      <c r="Q3" s="177"/>
      <c r="R3" s="178"/>
    </row>
    <row r="4" spans="1:18" ht="16.5" thickBot="1">
      <c r="A4" s="28"/>
      <c r="B4" s="16"/>
      <c r="C4" s="20" t="s">
        <v>12</v>
      </c>
      <c r="D4" s="20">
        <v>1990</v>
      </c>
      <c r="E4" s="20">
        <v>1995</v>
      </c>
      <c r="F4" s="20">
        <v>2000</v>
      </c>
      <c r="G4" s="20">
        <v>2001</v>
      </c>
      <c r="H4" s="20">
        <v>2002</v>
      </c>
      <c r="I4" s="36">
        <v>2003</v>
      </c>
      <c r="J4" s="36">
        <v>2004</v>
      </c>
      <c r="K4" s="36">
        <v>2005</v>
      </c>
      <c r="L4" s="36">
        <v>2006</v>
      </c>
      <c r="M4" s="36">
        <v>2007</v>
      </c>
      <c r="N4" s="36">
        <v>2008</v>
      </c>
      <c r="O4" s="36">
        <v>2009</v>
      </c>
      <c r="P4" s="36">
        <v>2010</v>
      </c>
      <c r="Q4" s="36">
        <v>2011</v>
      </c>
      <c r="R4" s="37">
        <v>2012</v>
      </c>
    </row>
    <row r="5" spans="1:18" ht="15.75" thickBot="1">
      <c r="A5" s="28"/>
      <c r="B5" s="199" t="s">
        <v>120</v>
      </c>
      <c r="C5" s="167"/>
      <c r="D5" s="167"/>
      <c r="E5" s="167"/>
      <c r="F5" s="167"/>
      <c r="G5" s="167"/>
      <c r="H5" s="167"/>
      <c r="I5" s="167"/>
      <c r="J5" s="167"/>
      <c r="K5" s="167"/>
      <c r="L5" s="167"/>
      <c r="M5" s="167"/>
      <c r="N5" s="167"/>
      <c r="O5" s="167"/>
      <c r="P5" s="167"/>
      <c r="Q5" s="167"/>
      <c r="R5" s="168"/>
    </row>
    <row r="6" spans="1:18" ht="15.75" thickBot="1">
      <c r="A6" s="28"/>
      <c r="B6" s="205" t="s">
        <v>121</v>
      </c>
      <c r="C6" s="206"/>
      <c r="D6" s="206"/>
      <c r="E6" s="206"/>
      <c r="F6" s="206"/>
      <c r="G6" s="206"/>
      <c r="H6" s="206"/>
      <c r="I6" s="206"/>
      <c r="J6" s="206"/>
      <c r="K6" s="206"/>
      <c r="L6" s="206"/>
      <c r="M6" s="206"/>
      <c r="N6" s="206"/>
      <c r="O6" s="206"/>
      <c r="P6" s="206"/>
      <c r="Q6" s="206"/>
      <c r="R6" s="207"/>
    </row>
    <row r="7" spans="1:18" ht="18.75" thickBot="1">
      <c r="A7" s="27">
        <v>1</v>
      </c>
      <c r="B7" s="32" t="s">
        <v>122</v>
      </c>
      <c r="C7" s="20" t="s">
        <v>123</v>
      </c>
      <c r="D7" s="21"/>
      <c r="E7" s="21"/>
      <c r="F7" s="21">
        <v>20</v>
      </c>
      <c r="G7" s="21" t="s">
        <v>181</v>
      </c>
      <c r="H7" s="21" t="s">
        <v>182</v>
      </c>
      <c r="I7" s="21" t="s">
        <v>181</v>
      </c>
      <c r="J7" s="21">
        <v>17</v>
      </c>
      <c r="K7" s="21">
        <v>26</v>
      </c>
      <c r="L7" s="21">
        <v>22</v>
      </c>
      <c r="M7" s="21">
        <v>9</v>
      </c>
      <c r="N7" s="21">
        <v>8</v>
      </c>
      <c r="O7" s="21">
        <v>7</v>
      </c>
      <c r="P7" s="21">
        <v>7</v>
      </c>
      <c r="Q7" s="21">
        <v>10</v>
      </c>
      <c r="R7" s="21">
        <v>9</v>
      </c>
    </row>
    <row r="8" spans="1:18" ht="32.25" thickBot="1">
      <c r="A8" s="27">
        <v>2</v>
      </c>
      <c r="B8" s="32" t="s">
        <v>124</v>
      </c>
      <c r="C8" s="20" t="s">
        <v>125</v>
      </c>
      <c r="D8" s="21"/>
      <c r="E8" s="21"/>
      <c r="F8" s="21"/>
      <c r="G8" s="21"/>
      <c r="H8" s="21"/>
      <c r="I8" s="23"/>
      <c r="J8" s="23"/>
      <c r="K8" s="21"/>
      <c r="L8" s="21"/>
      <c r="M8" s="21">
        <v>10</v>
      </c>
      <c r="N8" s="21">
        <v>1.7</v>
      </c>
      <c r="O8" s="21">
        <v>2</v>
      </c>
      <c r="P8" s="21">
        <v>2</v>
      </c>
      <c r="Q8" s="21">
        <v>10</v>
      </c>
      <c r="R8" s="21">
        <v>12</v>
      </c>
    </row>
    <row r="9" spans="1:18" ht="32.25" thickBot="1">
      <c r="A9" s="27">
        <v>3</v>
      </c>
      <c r="B9" s="32" t="s">
        <v>126</v>
      </c>
      <c r="C9" s="20" t="s">
        <v>127</v>
      </c>
      <c r="D9" s="21"/>
      <c r="E9" s="21"/>
      <c r="F9" s="21"/>
      <c r="G9" s="21"/>
      <c r="H9" s="21"/>
      <c r="I9" s="23"/>
      <c r="J9" s="23"/>
      <c r="K9" s="21"/>
      <c r="L9" s="21"/>
      <c r="M9" s="21"/>
      <c r="N9" s="21"/>
      <c r="O9" s="21"/>
      <c r="P9" s="21"/>
      <c r="Q9" s="21" t="s">
        <v>200</v>
      </c>
      <c r="R9" s="21">
        <v>5</v>
      </c>
    </row>
    <row r="10" spans="1:18" ht="32.25" thickBot="1">
      <c r="A10" s="27">
        <v>4</v>
      </c>
      <c r="B10" s="32" t="s">
        <v>128</v>
      </c>
      <c r="C10" s="20" t="s">
        <v>129</v>
      </c>
      <c r="D10" s="21"/>
      <c r="E10" s="21"/>
      <c r="F10" s="21"/>
      <c r="G10" s="21"/>
      <c r="H10" s="21"/>
      <c r="I10" s="23"/>
      <c r="J10" s="23"/>
      <c r="K10" s="21"/>
      <c r="L10" s="21"/>
      <c r="M10" s="21">
        <v>2</v>
      </c>
      <c r="N10" s="88">
        <v>0.727</v>
      </c>
      <c r="O10" s="88">
        <v>0.95</v>
      </c>
      <c r="P10" s="21">
        <v>1</v>
      </c>
      <c r="Q10" s="21">
        <v>7</v>
      </c>
      <c r="R10" s="88">
        <v>0.871</v>
      </c>
    </row>
    <row r="11" spans="1:18" ht="32.25" thickBot="1">
      <c r="A11" s="27">
        <v>5</v>
      </c>
      <c r="B11" s="32" t="s">
        <v>130</v>
      </c>
      <c r="C11" s="20" t="s">
        <v>127</v>
      </c>
      <c r="D11" s="21"/>
      <c r="E11" s="21"/>
      <c r="F11" s="21"/>
      <c r="G11" s="21"/>
      <c r="H11" s="21"/>
      <c r="I11" s="23"/>
      <c r="J11" s="23"/>
      <c r="K11" s="21"/>
      <c r="L11" s="21"/>
      <c r="M11" s="21"/>
      <c r="N11" s="21"/>
      <c r="O11" s="21"/>
      <c r="P11" s="21"/>
      <c r="Q11" s="21" t="s">
        <v>201</v>
      </c>
      <c r="R11" s="21">
        <v>1</v>
      </c>
    </row>
    <row r="12" spans="1:18" ht="15.75" thickBot="1">
      <c r="A12" s="27">
        <v>6</v>
      </c>
      <c r="B12" s="135" t="s">
        <v>131</v>
      </c>
      <c r="C12" s="136"/>
      <c r="D12" s="136"/>
      <c r="E12" s="136"/>
      <c r="F12" s="136"/>
      <c r="G12" s="136"/>
      <c r="H12" s="136"/>
      <c r="I12" s="136"/>
      <c r="J12" s="136"/>
      <c r="K12" s="136"/>
      <c r="L12" s="136"/>
      <c r="M12" s="136"/>
      <c r="N12" s="136"/>
      <c r="O12" s="136"/>
      <c r="P12" s="136"/>
      <c r="Q12" s="136"/>
      <c r="R12" s="137"/>
    </row>
    <row r="13" spans="1:18" ht="18.75" thickBot="1">
      <c r="A13" s="27">
        <v>7</v>
      </c>
      <c r="B13" s="32" t="s">
        <v>122</v>
      </c>
      <c r="C13" s="20" t="s">
        <v>123</v>
      </c>
      <c r="D13" s="21"/>
      <c r="E13" s="21"/>
      <c r="F13" s="21">
        <v>30</v>
      </c>
      <c r="G13" s="21" t="s">
        <v>183</v>
      </c>
      <c r="H13" s="21" t="s">
        <v>184</v>
      </c>
      <c r="I13" s="21" t="s">
        <v>183</v>
      </c>
      <c r="J13" s="21">
        <v>33</v>
      </c>
      <c r="K13" s="21">
        <v>39</v>
      </c>
      <c r="L13" s="21">
        <v>36</v>
      </c>
      <c r="M13" s="21">
        <v>22</v>
      </c>
      <c r="N13" s="21">
        <v>28</v>
      </c>
      <c r="O13" s="21">
        <v>29</v>
      </c>
      <c r="P13" s="21">
        <v>31</v>
      </c>
      <c r="Q13" s="21">
        <v>31</v>
      </c>
      <c r="R13" s="21">
        <v>27</v>
      </c>
    </row>
    <row r="14" spans="1:18" ht="32.25" thickBot="1">
      <c r="A14" s="38">
        <v>8</v>
      </c>
      <c r="B14" s="32" t="s">
        <v>124</v>
      </c>
      <c r="C14" s="20" t="s">
        <v>125</v>
      </c>
      <c r="D14" s="21"/>
      <c r="E14" s="21"/>
      <c r="F14" s="21"/>
      <c r="G14" s="21"/>
      <c r="H14" s="21"/>
      <c r="I14" s="21"/>
      <c r="J14" s="21"/>
      <c r="K14" s="21"/>
      <c r="L14" s="21"/>
      <c r="M14" s="21">
        <v>24</v>
      </c>
      <c r="N14" s="21">
        <v>24</v>
      </c>
      <c r="O14" s="21">
        <v>19</v>
      </c>
      <c r="P14" s="21">
        <v>20</v>
      </c>
      <c r="Q14" s="21">
        <v>27</v>
      </c>
      <c r="R14" s="21">
        <v>18</v>
      </c>
    </row>
    <row r="15" spans="1:18" ht="32.25" thickBot="1">
      <c r="A15" s="27">
        <v>9</v>
      </c>
      <c r="B15" s="32" t="s">
        <v>126</v>
      </c>
      <c r="C15" s="20" t="s">
        <v>127</v>
      </c>
      <c r="D15" s="21"/>
      <c r="E15" s="21"/>
      <c r="F15" s="21"/>
      <c r="G15" s="21"/>
      <c r="H15" s="21"/>
      <c r="I15" s="21"/>
      <c r="J15" s="21"/>
      <c r="K15" s="21"/>
      <c r="L15" s="21"/>
      <c r="M15" s="21"/>
      <c r="N15" s="21"/>
      <c r="O15" s="21"/>
      <c r="P15" s="21"/>
      <c r="Q15" s="21" t="s">
        <v>202</v>
      </c>
      <c r="R15" s="21">
        <v>20</v>
      </c>
    </row>
    <row r="16" spans="1:18" ht="32.25" thickBot="1">
      <c r="A16" s="27">
        <v>10</v>
      </c>
      <c r="B16" s="32" t="s">
        <v>128</v>
      </c>
      <c r="C16" s="20" t="s">
        <v>129</v>
      </c>
      <c r="D16" s="21"/>
      <c r="E16" s="21"/>
      <c r="F16" s="21"/>
      <c r="G16" s="21"/>
      <c r="H16" s="21"/>
      <c r="I16" s="21"/>
      <c r="J16" s="21"/>
      <c r="K16" s="21"/>
      <c r="L16" s="21"/>
      <c r="M16" s="21">
        <v>8</v>
      </c>
      <c r="N16" s="21">
        <v>8</v>
      </c>
      <c r="O16" s="21">
        <v>6</v>
      </c>
      <c r="P16" s="21">
        <v>7</v>
      </c>
      <c r="Q16" s="21">
        <v>1</v>
      </c>
      <c r="R16" s="21">
        <v>6</v>
      </c>
    </row>
    <row r="17" spans="1:18" ht="32.25" thickBot="1">
      <c r="A17" s="27">
        <v>11</v>
      </c>
      <c r="B17" s="32" t="s">
        <v>130</v>
      </c>
      <c r="C17" s="20" t="s">
        <v>127</v>
      </c>
      <c r="D17" s="21"/>
      <c r="E17" s="21"/>
      <c r="F17" s="21"/>
      <c r="G17" s="21"/>
      <c r="H17" s="21"/>
      <c r="I17" s="21"/>
      <c r="J17" s="21"/>
      <c r="K17" s="21"/>
      <c r="L17" s="21"/>
      <c r="M17" s="21"/>
      <c r="N17" s="21"/>
      <c r="O17" s="21"/>
      <c r="P17" s="21"/>
      <c r="Q17" s="21" t="s">
        <v>203</v>
      </c>
      <c r="R17" s="21">
        <v>9</v>
      </c>
    </row>
    <row r="18" spans="1:18" ht="15.75" thickBot="1">
      <c r="A18" s="27">
        <v>12</v>
      </c>
      <c r="B18" s="135" t="s">
        <v>132</v>
      </c>
      <c r="C18" s="136"/>
      <c r="D18" s="136"/>
      <c r="E18" s="136"/>
      <c r="F18" s="136"/>
      <c r="G18" s="136"/>
      <c r="H18" s="136"/>
      <c r="I18" s="136"/>
      <c r="J18" s="136"/>
      <c r="K18" s="136"/>
      <c r="L18" s="136"/>
      <c r="M18" s="136"/>
      <c r="N18" s="136"/>
      <c r="O18" s="136"/>
      <c r="P18" s="136"/>
      <c r="Q18" s="136"/>
      <c r="R18" s="137"/>
    </row>
    <row r="19" spans="1:18" ht="18.75" thickBot="1">
      <c r="A19" s="27">
        <v>13</v>
      </c>
      <c r="B19" s="32" t="s">
        <v>122</v>
      </c>
      <c r="C19" s="20" t="s">
        <v>123</v>
      </c>
      <c r="D19" s="21"/>
      <c r="E19" s="21"/>
      <c r="F19" s="21">
        <v>3</v>
      </c>
      <c r="G19" s="21" t="s">
        <v>185</v>
      </c>
      <c r="H19" s="21" t="s">
        <v>186</v>
      </c>
      <c r="I19" s="21" t="s">
        <v>187</v>
      </c>
      <c r="J19" s="21">
        <v>2</v>
      </c>
      <c r="K19" s="21">
        <v>5</v>
      </c>
      <c r="L19" s="21">
        <v>9</v>
      </c>
      <c r="M19" s="21">
        <v>2</v>
      </c>
      <c r="N19" s="21">
        <v>3</v>
      </c>
      <c r="O19" s="21">
        <v>4</v>
      </c>
      <c r="P19" s="21">
        <v>3</v>
      </c>
      <c r="Q19" s="21">
        <v>3</v>
      </c>
      <c r="R19" s="21">
        <v>3</v>
      </c>
    </row>
    <row r="20" spans="1:18" ht="32.25" thickBot="1">
      <c r="A20" s="27">
        <v>14</v>
      </c>
      <c r="B20" s="32" t="s">
        <v>124</v>
      </c>
      <c r="C20" s="20" t="s">
        <v>125</v>
      </c>
      <c r="D20" s="21"/>
      <c r="E20" s="21"/>
      <c r="F20" s="21"/>
      <c r="G20" s="21"/>
      <c r="H20" s="21"/>
      <c r="I20" s="21"/>
      <c r="J20" s="21"/>
      <c r="K20" s="21"/>
      <c r="L20" s="21"/>
      <c r="M20" s="21">
        <v>2</v>
      </c>
      <c r="N20" s="21">
        <v>3</v>
      </c>
      <c r="O20" s="21">
        <v>2</v>
      </c>
      <c r="P20" s="21">
        <v>7</v>
      </c>
      <c r="Q20" s="21">
        <v>5</v>
      </c>
      <c r="R20" s="21">
        <v>5</v>
      </c>
    </row>
    <row r="21" spans="1:18" ht="32.25" thickBot="1">
      <c r="A21" s="33">
        <v>15</v>
      </c>
      <c r="B21" s="32" t="s">
        <v>126</v>
      </c>
      <c r="C21" s="20" t="s">
        <v>127</v>
      </c>
      <c r="D21" s="21"/>
      <c r="E21" s="21"/>
      <c r="F21" s="21"/>
      <c r="G21" s="21"/>
      <c r="H21" s="21"/>
      <c r="I21" s="21"/>
      <c r="J21" s="21"/>
      <c r="K21" s="21"/>
      <c r="L21" s="21"/>
      <c r="M21" s="21"/>
      <c r="N21" s="21"/>
      <c r="O21" s="21"/>
      <c r="P21" s="21"/>
      <c r="Q21" s="21" t="s">
        <v>204</v>
      </c>
      <c r="R21" s="21">
        <v>3</v>
      </c>
    </row>
    <row r="22" spans="1:18" ht="32.25" thickBot="1">
      <c r="A22" s="27">
        <v>16</v>
      </c>
      <c r="B22" s="32" t="s">
        <v>128</v>
      </c>
      <c r="C22" s="20" t="s">
        <v>129</v>
      </c>
      <c r="D22" s="21"/>
      <c r="E22" s="21"/>
      <c r="F22" s="21"/>
      <c r="G22" s="21"/>
      <c r="H22" s="21"/>
      <c r="I22" s="21"/>
      <c r="J22" s="21"/>
      <c r="K22" s="21"/>
      <c r="L22" s="21"/>
      <c r="M22" s="21">
        <v>1</v>
      </c>
      <c r="N22" s="88">
        <v>0.843</v>
      </c>
      <c r="O22" s="88">
        <v>1.673</v>
      </c>
      <c r="P22" s="21">
        <v>2</v>
      </c>
      <c r="Q22" s="89">
        <v>0.158</v>
      </c>
      <c r="R22" s="88">
        <v>1.221</v>
      </c>
    </row>
    <row r="23" spans="1:18" ht="32.25" thickBot="1">
      <c r="A23" s="27">
        <v>17</v>
      </c>
      <c r="B23" s="32" t="s">
        <v>130</v>
      </c>
      <c r="C23" s="20" t="s">
        <v>127</v>
      </c>
      <c r="D23" s="21"/>
      <c r="E23" s="21"/>
      <c r="F23" s="21"/>
      <c r="G23" s="21"/>
      <c r="H23" s="21"/>
      <c r="I23" s="21"/>
      <c r="J23" s="21"/>
      <c r="K23" s="21"/>
      <c r="L23" s="21"/>
      <c r="M23" s="21"/>
      <c r="N23" s="21"/>
      <c r="O23" s="21"/>
      <c r="P23" s="21"/>
      <c r="Q23" s="21" t="s">
        <v>205</v>
      </c>
      <c r="R23" s="21">
        <v>3</v>
      </c>
    </row>
    <row r="24" spans="1:18" ht="15.75" thickBot="1">
      <c r="A24" s="27">
        <v>18</v>
      </c>
      <c r="B24" s="199" t="s">
        <v>133</v>
      </c>
      <c r="C24" s="200"/>
      <c r="D24" s="200"/>
      <c r="E24" s="200"/>
      <c r="F24" s="200"/>
      <c r="G24" s="200"/>
      <c r="H24" s="200"/>
      <c r="I24" s="200"/>
      <c r="J24" s="200"/>
      <c r="K24" s="200"/>
      <c r="L24" s="200"/>
      <c r="M24" s="200"/>
      <c r="N24" s="200"/>
      <c r="O24" s="200"/>
      <c r="P24" s="200"/>
      <c r="Q24" s="200"/>
      <c r="R24" s="201"/>
    </row>
    <row r="25" spans="1:18" ht="16.5" thickBot="1">
      <c r="A25" s="27">
        <v>19</v>
      </c>
      <c r="B25" s="32" t="s">
        <v>122</v>
      </c>
      <c r="C25" s="20" t="s">
        <v>123</v>
      </c>
      <c r="D25" s="21"/>
      <c r="E25" s="21"/>
      <c r="F25" s="21"/>
      <c r="G25" s="21"/>
      <c r="H25" s="21"/>
      <c r="I25" s="23"/>
      <c r="J25" s="23"/>
      <c r="K25" s="23"/>
      <c r="L25" s="23"/>
      <c r="M25" s="23"/>
      <c r="N25" s="23"/>
      <c r="O25" s="23"/>
      <c r="P25" s="23"/>
      <c r="Q25" s="23"/>
      <c r="R25" s="24"/>
    </row>
    <row r="26" spans="1:18" ht="32.25" thickBot="1">
      <c r="A26" s="27">
        <v>20</v>
      </c>
      <c r="B26" s="32" t="s">
        <v>124</v>
      </c>
      <c r="C26" s="20" t="s">
        <v>125</v>
      </c>
      <c r="D26" s="21"/>
      <c r="E26" s="21"/>
      <c r="F26" s="21"/>
      <c r="G26" s="21"/>
      <c r="H26" s="21"/>
      <c r="I26" s="23"/>
      <c r="J26" s="23"/>
      <c r="K26" s="23"/>
      <c r="L26" s="23"/>
      <c r="M26" s="23"/>
      <c r="N26" s="23"/>
      <c r="O26" s="23"/>
      <c r="P26" s="23"/>
      <c r="Q26" s="23"/>
      <c r="R26" s="24"/>
    </row>
    <row r="27" spans="1:18" ht="32.25" thickBot="1">
      <c r="A27" s="27">
        <v>21</v>
      </c>
      <c r="B27" s="32" t="s">
        <v>126</v>
      </c>
      <c r="C27" s="20" t="s">
        <v>127</v>
      </c>
      <c r="D27" s="21"/>
      <c r="E27" s="21"/>
      <c r="F27" s="21"/>
      <c r="G27" s="21"/>
      <c r="H27" s="21"/>
      <c r="I27" s="23"/>
      <c r="J27" s="23"/>
      <c r="K27" s="23"/>
      <c r="L27" s="23"/>
      <c r="M27" s="23"/>
      <c r="N27" s="23"/>
      <c r="O27" s="23"/>
      <c r="P27" s="23"/>
      <c r="Q27" s="23"/>
      <c r="R27" s="24"/>
    </row>
    <row r="28" spans="1:18" ht="32.25" thickBot="1">
      <c r="A28" s="27">
        <v>22</v>
      </c>
      <c r="B28" s="32" t="s">
        <v>128</v>
      </c>
      <c r="C28" s="20" t="s">
        <v>129</v>
      </c>
      <c r="D28" s="21"/>
      <c r="E28" s="21"/>
      <c r="F28" s="21"/>
      <c r="G28" s="21"/>
      <c r="H28" s="21"/>
      <c r="I28" s="23"/>
      <c r="J28" s="23"/>
      <c r="K28" s="23"/>
      <c r="L28" s="23"/>
      <c r="M28" s="23"/>
      <c r="N28" s="23"/>
      <c r="O28" s="23"/>
      <c r="P28" s="23"/>
      <c r="Q28" s="23"/>
      <c r="R28" s="24"/>
    </row>
    <row r="29" spans="1:18" ht="32.25" thickBot="1">
      <c r="A29" s="27">
        <v>23</v>
      </c>
      <c r="B29" s="32" t="s">
        <v>130</v>
      </c>
      <c r="C29" s="20" t="s">
        <v>127</v>
      </c>
      <c r="D29" s="21"/>
      <c r="E29" s="21"/>
      <c r="F29" s="21"/>
      <c r="G29" s="21"/>
      <c r="H29" s="21"/>
      <c r="I29" s="23"/>
      <c r="J29" s="23"/>
      <c r="K29" s="23"/>
      <c r="L29" s="23"/>
      <c r="M29" s="23"/>
      <c r="N29" s="23"/>
      <c r="O29" s="23"/>
      <c r="P29" s="23"/>
      <c r="Q29" s="23"/>
      <c r="R29" s="24"/>
    </row>
    <row r="30" spans="1:18" ht="15.75" thickBot="1">
      <c r="A30" s="27">
        <v>24</v>
      </c>
      <c r="B30" s="199" t="s">
        <v>134</v>
      </c>
      <c r="C30" s="167"/>
      <c r="D30" s="167"/>
      <c r="E30" s="167"/>
      <c r="F30" s="167"/>
      <c r="G30" s="167"/>
      <c r="H30" s="167"/>
      <c r="I30" s="167"/>
      <c r="J30" s="167"/>
      <c r="K30" s="167"/>
      <c r="L30" s="167"/>
      <c r="M30" s="167"/>
      <c r="N30" s="167"/>
      <c r="O30" s="167"/>
      <c r="P30" s="167"/>
      <c r="Q30" s="167"/>
      <c r="R30" s="168"/>
    </row>
    <row r="31" spans="1:18" ht="15.75" thickBot="1">
      <c r="A31" s="27">
        <v>25</v>
      </c>
      <c r="B31" s="135" t="s">
        <v>121</v>
      </c>
      <c r="C31" s="136"/>
      <c r="D31" s="136"/>
      <c r="E31" s="136"/>
      <c r="F31" s="136"/>
      <c r="G31" s="136"/>
      <c r="H31" s="136"/>
      <c r="I31" s="136"/>
      <c r="J31" s="136"/>
      <c r="K31" s="136"/>
      <c r="L31" s="136"/>
      <c r="M31" s="136"/>
      <c r="N31" s="136"/>
      <c r="O31" s="136"/>
      <c r="P31" s="136"/>
      <c r="Q31" s="136"/>
      <c r="R31" s="137"/>
    </row>
    <row r="32" spans="1:18" ht="18.75" thickBot="1">
      <c r="A32" s="27">
        <v>26</v>
      </c>
      <c r="B32" s="32" t="s">
        <v>122</v>
      </c>
      <c r="C32" s="20" t="s">
        <v>123</v>
      </c>
      <c r="D32" s="21"/>
      <c r="E32" s="21"/>
      <c r="F32" s="21">
        <v>78</v>
      </c>
      <c r="G32" s="21">
        <v>56</v>
      </c>
      <c r="H32" s="21">
        <v>78</v>
      </c>
      <c r="I32" s="21">
        <v>69</v>
      </c>
      <c r="J32" s="21">
        <v>58</v>
      </c>
      <c r="K32" s="21">
        <v>50</v>
      </c>
      <c r="L32" s="21">
        <v>55</v>
      </c>
      <c r="M32" s="21" t="s">
        <v>189</v>
      </c>
      <c r="N32" s="21">
        <v>307</v>
      </c>
      <c r="O32" s="21">
        <v>274</v>
      </c>
      <c r="P32" s="21">
        <v>316</v>
      </c>
      <c r="Q32" s="21">
        <v>207</v>
      </c>
      <c r="R32" s="21">
        <v>319</v>
      </c>
    </row>
    <row r="33" spans="1:18" ht="32.25" thickBot="1">
      <c r="A33" s="27">
        <v>27</v>
      </c>
      <c r="B33" s="32" t="s">
        <v>124</v>
      </c>
      <c r="C33" s="20" t="s">
        <v>125</v>
      </c>
      <c r="D33" s="21"/>
      <c r="E33" s="21"/>
      <c r="F33" s="21"/>
      <c r="G33" s="21"/>
      <c r="H33" s="21"/>
      <c r="I33" s="21"/>
      <c r="J33" s="21"/>
      <c r="K33" s="21"/>
      <c r="L33" s="21"/>
      <c r="M33" s="21" t="s">
        <v>190</v>
      </c>
      <c r="N33" s="21">
        <v>493</v>
      </c>
      <c r="O33" s="21">
        <v>470</v>
      </c>
      <c r="P33" s="21">
        <v>218</v>
      </c>
      <c r="Q33" s="21">
        <v>164</v>
      </c>
      <c r="R33" s="21">
        <v>252</v>
      </c>
    </row>
    <row r="34" spans="1:18" ht="32.25" thickBot="1">
      <c r="A34" s="27">
        <v>28</v>
      </c>
      <c r="B34" s="32" t="s">
        <v>126</v>
      </c>
      <c r="C34" s="20" t="s">
        <v>127</v>
      </c>
      <c r="D34" s="21"/>
      <c r="E34" s="21"/>
      <c r="F34" s="21"/>
      <c r="G34" s="21"/>
      <c r="H34" s="21"/>
      <c r="I34" s="21"/>
      <c r="J34" s="21"/>
      <c r="K34" s="21"/>
      <c r="L34" s="21"/>
      <c r="M34" s="21"/>
      <c r="N34" s="21"/>
      <c r="O34" s="21"/>
      <c r="P34" s="21"/>
      <c r="Q34" s="21"/>
      <c r="R34" s="88" t="s">
        <v>179</v>
      </c>
    </row>
    <row r="35" spans="1:18" ht="32.25" thickBot="1">
      <c r="A35" s="27">
        <v>29</v>
      </c>
      <c r="B35" s="32" t="s">
        <v>128</v>
      </c>
      <c r="C35" s="20" t="s">
        <v>129</v>
      </c>
      <c r="D35" s="21"/>
      <c r="E35" s="21"/>
      <c r="F35" s="21"/>
      <c r="G35" s="21"/>
      <c r="H35" s="21"/>
      <c r="I35" s="21"/>
      <c r="J35" s="21"/>
      <c r="K35" s="21"/>
      <c r="L35" s="21"/>
      <c r="M35" s="21" t="s">
        <v>191</v>
      </c>
      <c r="N35" s="21">
        <v>434</v>
      </c>
      <c r="O35" s="21">
        <v>420</v>
      </c>
      <c r="P35" s="21">
        <v>154</v>
      </c>
      <c r="Q35" s="21">
        <v>79</v>
      </c>
      <c r="R35" s="21">
        <v>154</v>
      </c>
    </row>
    <row r="36" spans="1:18" ht="32.25" thickBot="1">
      <c r="A36" s="27">
        <v>30</v>
      </c>
      <c r="B36" s="32" t="s">
        <v>130</v>
      </c>
      <c r="C36" s="20" t="s">
        <v>127</v>
      </c>
      <c r="D36" s="21"/>
      <c r="E36" s="21"/>
      <c r="F36" s="21"/>
      <c r="G36" s="21"/>
      <c r="H36" s="21"/>
      <c r="I36" s="21"/>
      <c r="J36" s="21"/>
      <c r="K36" s="21"/>
      <c r="L36" s="21"/>
      <c r="M36" s="21"/>
      <c r="N36" s="21"/>
      <c r="O36" s="21"/>
      <c r="P36" s="21"/>
      <c r="Q36" s="21"/>
      <c r="R36" s="89" t="s">
        <v>207</v>
      </c>
    </row>
    <row r="37" spans="1:18" ht="15.75" customHeight="1" thickBot="1">
      <c r="A37" s="27">
        <v>31</v>
      </c>
      <c r="B37" s="135" t="s">
        <v>131</v>
      </c>
      <c r="C37" s="141"/>
      <c r="D37" s="141"/>
      <c r="E37" s="141"/>
      <c r="F37" s="141"/>
      <c r="G37" s="141"/>
      <c r="H37" s="141"/>
      <c r="I37" s="141"/>
      <c r="J37" s="141"/>
      <c r="K37" s="141"/>
      <c r="L37" s="141"/>
      <c r="M37" s="141"/>
      <c r="N37" s="141"/>
      <c r="O37" s="141"/>
      <c r="P37" s="141"/>
      <c r="Q37" s="141"/>
      <c r="R37" s="142"/>
    </row>
    <row r="38" spans="1:18" ht="18.75" thickBot="1">
      <c r="A38" s="27">
        <v>32</v>
      </c>
      <c r="B38" s="32" t="s">
        <v>122</v>
      </c>
      <c r="C38" s="20" t="s">
        <v>123</v>
      </c>
      <c r="D38" s="21"/>
      <c r="E38" s="21"/>
      <c r="F38" s="21">
        <v>25</v>
      </c>
      <c r="G38" s="21">
        <v>30</v>
      </c>
      <c r="H38" s="21">
        <v>32</v>
      </c>
      <c r="I38" s="21">
        <v>29</v>
      </c>
      <c r="J38" s="21">
        <v>20</v>
      </c>
      <c r="K38" s="21">
        <v>25</v>
      </c>
      <c r="L38" s="21">
        <v>22</v>
      </c>
      <c r="M38" s="21" t="s">
        <v>192</v>
      </c>
      <c r="N38" s="21">
        <v>65</v>
      </c>
      <c r="O38" s="21">
        <v>69</v>
      </c>
      <c r="P38" s="21">
        <v>57</v>
      </c>
      <c r="Q38" s="21">
        <v>51</v>
      </c>
      <c r="R38" s="21">
        <v>60</v>
      </c>
    </row>
    <row r="39" spans="1:18" ht="32.25" thickBot="1">
      <c r="A39" s="27">
        <v>33</v>
      </c>
      <c r="B39" s="32" t="s">
        <v>124</v>
      </c>
      <c r="C39" s="20" t="s">
        <v>125</v>
      </c>
      <c r="D39" s="21"/>
      <c r="E39" s="21"/>
      <c r="F39" s="21"/>
      <c r="G39" s="21"/>
      <c r="H39" s="21"/>
      <c r="I39" s="21"/>
      <c r="J39" s="21"/>
      <c r="K39" s="21"/>
      <c r="L39" s="21"/>
      <c r="M39" s="21" t="s">
        <v>194</v>
      </c>
      <c r="N39" s="21">
        <v>62</v>
      </c>
      <c r="O39" s="21">
        <v>73</v>
      </c>
      <c r="P39" s="21">
        <v>80</v>
      </c>
      <c r="Q39" s="21">
        <v>89</v>
      </c>
      <c r="R39" s="21">
        <v>88</v>
      </c>
    </row>
    <row r="40" spans="1:18" ht="32.25" thickBot="1">
      <c r="A40" s="27">
        <v>34</v>
      </c>
      <c r="B40" s="32" t="s">
        <v>126</v>
      </c>
      <c r="C40" s="20" t="s">
        <v>127</v>
      </c>
      <c r="D40" s="21"/>
      <c r="E40" s="21"/>
      <c r="F40" s="21"/>
      <c r="G40" s="21"/>
      <c r="H40" s="21"/>
      <c r="I40" s="21"/>
      <c r="J40" s="21"/>
      <c r="K40" s="21"/>
      <c r="L40" s="21"/>
      <c r="M40" s="21"/>
      <c r="N40" s="21"/>
      <c r="O40" s="21"/>
      <c r="P40" s="21"/>
      <c r="Q40" s="21"/>
      <c r="R40" s="21" t="s">
        <v>208</v>
      </c>
    </row>
    <row r="41" spans="1:18" ht="32.25" thickBot="1">
      <c r="A41" s="27">
        <v>35</v>
      </c>
      <c r="B41" s="32" t="s">
        <v>128</v>
      </c>
      <c r="C41" s="20" t="s">
        <v>129</v>
      </c>
      <c r="D41" s="21"/>
      <c r="E41" s="21"/>
      <c r="F41" s="21"/>
      <c r="G41" s="21"/>
      <c r="H41" s="21"/>
      <c r="I41" s="21"/>
      <c r="J41" s="21"/>
      <c r="K41" s="21"/>
      <c r="L41" s="21"/>
      <c r="M41" s="21" t="s">
        <v>195</v>
      </c>
      <c r="N41" s="21">
        <v>42</v>
      </c>
      <c r="O41" s="21">
        <v>66</v>
      </c>
      <c r="P41" s="21">
        <v>62</v>
      </c>
      <c r="Q41" s="21">
        <v>16</v>
      </c>
      <c r="R41" s="21">
        <v>10</v>
      </c>
    </row>
    <row r="42" spans="1:18" ht="32.25" thickBot="1">
      <c r="A42" s="27">
        <v>36</v>
      </c>
      <c r="B42" s="32" t="s">
        <v>130</v>
      </c>
      <c r="C42" s="20" t="s">
        <v>127</v>
      </c>
      <c r="D42" s="21"/>
      <c r="E42" s="21"/>
      <c r="F42" s="21"/>
      <c r="G42" s="21"/>
      <c r="H42" s="21"/>
      <c r="I42" s="21"/>
      <c r="J42" s="21"/>
      <c r="K42" s="21"/>
      <c r="L42" s="21"/>
      <c r="M42" s="21"/>
      <c r="N42" s="21"/>
      <c r="O42" s="21"/>
      <c r="P42" s="21"/>
      <c r="Q42" s="21"/>
      <c r="R42" s="88" t="s">
        <v>179</v>
      </c>
    </row>
    <row r="43" spans="1:18" ht="15.75" thickBot="1">
      <c r="A43" s="27">
        <v>37</v>
      </c>
      <c r="B43" s="135" t="s">
        <v>132</v>
      </c>
      <c r="C43" s="209"/>
      <c r="D43" s="209"/>
      <c r="E43" s="209"/>
      <c r="F43" s="209"/>
      <c r="G43" s="209"/>
      <c r="H43" s="209"/>
      <c r="I43" s="209"/>
      <c r="J43" s="209"/>
      <c r="K43" s="209"/>
      <c r="L43" s="209"/>
      <c r="M43" s="209"/>
      <c r="N43" s="209"/>
      <c r="O43" s="209"/>
      <c r="P43" s="209"/>
      <c r="Q43" s="209"/>
      <c r="R43" s="210"/>
    </row>
    <row r="44" spans="1:18" ht="18.75" thickBot="1">
      <c r="A44" s="27">
        <v>38</v>
      </c>
      <c r="B44" s="32" t="s">
        <v>122</v>
      </c>
      <c r="C44" s="20" t="s">
        <v>123</v>
      </c>
      <c r="D44" s="21"/>
      <c r="E44" s="21"/>
      <c r="F44" s="21">
        <v>37</v>
      </c>
      <c r="G44" s="21">
        <v>40</v>
      </c>
      <c r="H44" s="21">
        <v>40</v>
      </c>
      <c r="I44" s="21">
        <v>25</v>
      </c>
      <c r="J44" s="21">
        <v>33</v>
      </c>
      <c r="K44" s="21">
        <v>25</v>
      </c>
      <c r="L44" s="21">
        <v>29</v>
      </c>
      <c r="M44" s="21" t="s">
        <v>193</v>
      </c>
      <c r="N44" s="21">
        <v>19</v>
      </c>
      <c r="O44" s="21">
        <v>20</v>
      </c>
      <c r="P44" s="21">
        <v>20</v>
      </c>
      <c r="Q44" s="21">
        <v>22</v>
      </c>
      <c r="R44" s="21">
        <v>41</v>
      </c>
    </row>
    <row r="45" spans="1:18" ht="32.25" thickBot="1">
      <c r="A45" s="27">
        <v>39</v>
      </c>
      <c r="B45" s="32" t="s">
        <v>124</v>
      </c>
      <c r="C45" s="20" t="s">
        <v>125</v>
      </c>
      <c r="D45" s="21"/>
      <c r="E45" s="21"/>
      <c r="F45" s="21"/>
      <c r="G45" s="21"/>
      <c r="H45" s="21"/>
      <c r="I45" s="21"/>
      <c r="J45" s="21"/>
      <c r="K45" s="21"/>
      <c r="L45" s="21"/>
      <c r="M45" s="21" t="s">
        <v>196</v>
      </c>
      <c r="N45" s="21">
        <v>25</v>
      </c>
      <c r="O45" s="21">
        <v>17</v>
      </c>
      <c r="P45" s="21">
        <v>30</v>
      </c>
      <c r="Q45" s="21">
        <v>34</v>
      </c>
      <c r="R45" s="21">
        <v>61</v>
      </c>
    </row>
    <row r="46" spans="1:18" ht="32.25" thickBot="1">
      <c r="A46" s="27">
        <v>40</v>
      </c>
      <c r="B46" s="32" t="s">
        <v>126</v>
      </c>
      <c r="C46" s="20" t="s">
        <v>127</v>
      </c>
      <c r="D46" s="21"/>
      <c r="E46" s="21"/>
      <c r="F46" s="21"/>
      <c r="G46" s="21"/>
      <c r="H46" s="21"/>
      <c r="I46" s="21"/>
      <c r="J46" s="21"/>
      <c r="K46" s="21"/>
      <c r="L46" s="21"/>
      <c r="M46" s="21"/>
      <c r="N46" s="21"/>
      <c r="O46" s="21"/>
      <c r="P46" s="21"/>
      <c r="Q46" s="21"/>
      <c r="R46" s="88" t="s">
        <v>209</v>
      </c>
    </row>
    <row r="47" spans="1:18" ht="32.25" thickBot="1">
      <c r="A47" s="27">
        <v>41</v>
      </c>
      <c r="B47" s="32" t="s">
        <v>128</v>
      </c>
      <c r="C47" s="20" t="s">
        <v>129</v>
      </c>
      <c r="D47" s="21"/>
      <c r="E47" s="21"/>
      <c r="F47" s="21"/>
      <c r="G47" s="21"/>
      <c r="H47" s="21"/>
      <c r="I47" s="21"/>
      <c r="J47" s="21"/>
      <c r="K47" s="21"/>
      <c r="L47" s="21"/>
      <c r="M47" s="21" t="s">
        <v>197</v>
      </c>
      <c r="N47" s="21">
        <v>20</v>
      </c>
      <c r="O47" s="21">
        <v>8</v>
      </c>
      <c r="P47" s="21">
        <v>22</v>
      </c>
      <c r="Q47" s="21">
        <v>24</v>
      </c>
      <c r="R47" s="21">
        <v>37</v>
      </c>
    </row>
    <row r="48" spans="1:18" ht="32.25" thickBot="1">
      <c r="A48" s="27">
        <v>42</v>
      </c>
      <c r="B48" s="32" t="s">
        <v>130</v>
      </c>
      <c r="C48" s="20" t="s">
        <v>127</v>
      </c>
      <c r="D48" s="21"/>
      <c r="E48" s="21"/>
      <c r="F48" s="21"/>
      <c r="G48" s="21"/>
      <c r="H48" s="21"/>
      <c r="I48" s="21"/>
      <c r="J48" s="21"/>
      <c r="K48" s="21"/>
      <c r="L48" s="21"/>
      <c r="M48" s="21"/>
      <c r="N48" s="21"/>
      <c r="O48" s="21"/>
      <c r="P48" s="21"/>
      <c r="Q48" s="21"/>
      <c r="R48" s="88" t="s">
        <v>210</v>
      </c>
    </row>
    <row r="49" spans="1:18" ht="15.75" thickBot="1">
      <c r="A49" s="27">
        <v>43</v>
      </c>
      <c r="B49" s="199" t="s">
        <v>135</v>
      </c>
      <c r="C49" s="167"/>
      <c r="D49" s="167"/>
      <c r="E49" s="167"/>
      <c r="F49" s="167"/>
      <c r="G49" s="167"/>
      <c r="H49" s="167"/>
      <c r="I49" s="167"/>
      <c r="J49" s="167"/>
      <c r="K49" s="167"/>
      <c r="L49" s="167"/>
      <c r="M49" s="167"/>
      <c r="N49" s="167"/>
      <c r="O49" s="167"/>
      <c r="P49" s="167"/>
      <c r="Q49" s="167"/>
      <c r="R49" s="168"/>
    </row>
    <row r="50" spans="1:18" ht="48" thickBot="1">
      <c r="A50" s="27">
        <v>44</v>
      </c>
      <c r="B50" s="32" t="s">
        <v>136</v>
      </c>
      <c r="C50" s="20" t="s">
        <v>127</v>
      </c>
      <c r="D50" s="21"/>
      <c r="E50" s="21"/>
      <c r="F50" s="21"/>
      <c r="G50" s="21"/>
      <c r="H50" s="21"/>
      <c r="I50" s="23"/>
      <c r="J50" s="23"/>
      <c r="K50" s="23"/>
      <c r="L50" s="23"/>
      <c r="M50" s="23"/>
      <c r="N50" s="23"/>
      <c r="O50" s="23"/>
      <c r="P50" s="23"/>
      <c r="Q50" s="23"/>
      <c r="R50" s="90">
        <v>10</v>
      </c>
    </row>
    <row r="51" spans="1:18" ht="111" thickBot="1">
      <c r="A51" s="27">
        <v>45</v>
      </c>
      <c r="B51" s="16" t="s">
        <v>137</v>
      </c>
      <c r="C51" s="20" t="s">
        <v>127</v>
      </c>
      <c r="D51" s="21"/>
      <c r="E51" s="21"/>
      <c r="F51" s="21"/>
      <c r="G51" s="21"/>
      <c r="H51" s="21"/>
      <c r="I51" s="23"/>
      <c r="J51" s="23"/>
      <c r="K51" s="23"/>
      <c r="L51" s="23"/>
      <c r="M51" s="23"/>
      <c r="N51" s="23"/>
      <c r="O51" s="23"/>
      <c r="P51" s="24"/>
      <c r="Q51" s="24">
        <v>16</v>
      </c>
      <c r="R51" s="90">
        <v>30</v>
      </c>
    </row>
    <row r="52" spans="1:18" ht="15.75">
      <c r="A52" s="8"/>
      <c r="B52" s="40" t="s">
        <v>18</v>
      </c>
      <c r="C52" s="8"/>
      <c r="D52" s="8"/>
      <c r="E52" s="8"/>
      <c r="F52" s="8"/>
      <c r="G52" s="8"/>
      <c r="H52" s="8"/>
      <c r="I52" s="8"/>
      <c r="J52" s="8"/>
      <c r="K52" s="8"/>
      <c r="L52" s="8"/>
      <c r="M52" s="8"/>
      <c r="N52" s="8"/>
      <c r="O52" s="8"/>
      <c r="P52" s="8"/>
      <c r="Q52" s="8"/>
      <c r="R52" s="8"/>
    </row>
    <row r="53" spans="1:18" ht="15.75">
      <c r="A53" s="8"/>
      <c r="B53" s="179" t="s">
        <v>53</v>
      </c>
      <c r="C53" s="179"/>
      <c r="D53" s="179"/>
      <c r="E53" s="179"/>
      <c r="F53" s="179"/>
      <c r="G53" s="179"/>
      <c r="H53" s="179"/>
      <c r="I53" s="179"/>
      <c r="J53" s="179"/>
      <c r="K53" s="179"/>
      <c r="L53" s="179"/>
      <c r="M53" s="179"/>
      <c r="N53" s="179"/>
      <c r="O53" s="179"/>
      <c r="P53" s="179"/>
      <c r="Q53" s="179"/>
      <c r="R53" s="179"/>
    </row>
    <row r="54" spans="1:18" ht="15">
      <c r="A54" s="8"/>
      <c r="B54" s="208"/>
      <c r="C54" s="196"/>
      <c r="D54" s="196"/>
      <c r="E54" s="196"/>
      <c r="F54" s="196"/>
      <c r="G54" s="196"/>
      <c r="H54" s="196"/>
      <c r="I54" s="196"/>
      <c r="J54" s="196"/>
      <c r="K54" s="196"/>
      <c r="L54" s="196"/>
      <c r="M54" s="196"/>
      <c r="N54" s="196"/>
      <c r="O54" s="196"/>
      <c r="P54" s="196"/>
      <c r="Q54" s="196"/>
      <c r="R54" s="196"/>
    </row>
    <row r="56" ht="15">
      <c r="B56" t="s">
        <v>188</v>
      </c>
    </row>
    <row r="57" ht="15">
      <c r="B57" t="s">
        <v>198</v>
      </c>
    </row>
    <row r="58" ht="15">
      <c r="B58" t="s">
        <v>199</v>
      </c>
    </row>
    <row r="59" ht="15">
      <c r="B59" t="s">
        <v>206</v>
      </c>
    </row>
    <row r="60" ht="15">
      <c r="B60" t="s">
        <v>211</v>
      </c>
    </row>
  </sheetData>
  <sheetProtection/>
  <mergeCells count="14">
    <mergeCell ref="B53:R53"/>
    <mergeCell ref="B54:R54"/>
    <mergeCell ref="B18:R18"/>
    <mergeCell ref="B24:R24"/>
    <mergeCell ref="B30:R30"/>
    <mergeCell ref="B31:R31"/>
    <mergeCell ref="B37:R37"/>
    <mergeCell ref="B43:R43"/>
    <mergeCell ref="B12:R12"/>
    <mergeCell ref="B49:R49"/>
    <mergeCell ref="B3:R3"/>
    <mergeCell ref="B1:R1"/>
    <mergeCell ref="B5:R5"/>
    <mergeCell ref="B6:R6"/>
  </mergeCells>
  <printOptions gridLines="1"/>
  <pageMargins left="0" right="0" top="0" bottom="0" header="0.31496062992126" footer="0.31496062992126"/>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R29"/>
  <sheetViews>
    <sheetView zoomScalePageLayoutView="0" workbookViewId="0" topLeftCell="D1">
      <selection activeCell="N8" sqref="N8:R8"/>
    </sheetView>
  </sheetViews>
  <sheetFormatPr defaultColWidth="9.140625" defaultRowHeight="15"/>
  <cols>
    <col min="1" max="1" width="3.28125" style="0" customWidth="1"/>
    <col min="2" max="2" width="24.7109375" style="0" customWidth="1"/>
    <col min="3" max="3" width="12.7109375" style="0" customWidth="1"/>
  </cols>
  <sheetData>
    <row r="1" spans="2:18" ht="18.75">
      <c r="B1" s="221" t="s">
        <v>164</v>
      </c>
      <c r="C1" s="221"/>
      <c r="D1" s="221"/>
      <c r="E1" s="221"/>
      <c r="F1" s="221"/>
      <c r="G1" s="221"/>
      <c r="H1" s="221"/>
      <c r="I1" s="221"/>
      <c r="J1" s="221"/>
      <c r="K1" s="221"/>
      <c r="L1" s="221"/>
      <c r="M1" s="221"/>
      <c r="N1" s="221"/>
      <c r="O1" s="221"/>
      <c r="P1" s="221"/>
      <c r="Q1" s="221"/>
      <c r="R1" s="221"/>
    </row>
    <row r="2" spans="2:18" ht="16.5" thickBot="1">
      <c r="B2" s="51"/>
      <c r="C2" s="43" t="s">
        <v>12</v>
      </c>
      <c r="D2" s="43">
        <v>1990</v>
      </c>
      <c r="E2" s="43">
        <v>1995</v>
      </c>
      <c r="F2" s="43">
        <v>2000</v>
      </c>
      <c r="G2" s="43">
        <v>2001</v>
      </c>
      <c r="H2" s="43">
        <v>2002</v>
      </c>
      <c r="I2" s="43">
        <v>2003</v>
      </c>
      <c r="J2" s="43">
        <v>2004</v>
      </c>
      <c r="K2" s="43">
        <v>2005</v>
      </c>
      <c r="L2" s="43">
        <v>2006</v>
      </c>
      <c r="M2" s="43">
        <v>2007</v>
      </c>
      <c r="N2" s="43">
        <v>2008</v>
      </c>
      <c r="O2" s="43">
        <v>2009</v>
      </c>
      <c r="P2" s="43">
        <v>2010</v>
      </c>
      <c r="Q2" s="43">
        <v>2011</v>
      </c>
      <c r="R2" s="43">
        <v>2012</v>
      </c>
    </row>
    <row r="3" spans="1:18" ht="15.75" thickBot="1">
      <c r="A3" s="28"/>
      <c r="B3" s="222" t="s">
        <v>241</v>
      </c>
      <c r="C3" s="130"/>
      <c r="D3" s="130"/>
      <c r="E3" s="130"/>
      <c r="F3" s="130"/>
      <c r="G3" s="130"/>
      <c r="H3" s="130"/>
      <c r="I3" s="130"/>
      <c r="J3" s="130"/>
      <c r="K3" s="130"/>
      <c r="L3" s="130"/>
      <c r="M3" s="130"/>
      <c r="N3" s="130"/>
      <c r="O3" s="130"/>
      <c r="P3" s="130"/>
      <c r="Q3" s="130"/>
      <c r="R3" s="131"/>
    </row>
    <row r="4" spans="1:18" ht="32.25" thickBot="1">
      <c r="A4" s="58">
        <v>1</v>
      </c>
      <c r="B4" s="52" t="s">
        <v>154</v>
      </c>
      <c r="C4" s="43" t="s">
        <v>141</v>
      </c>
      <c r="D4" s="53"/>
      <c r="E4" s="53"/>
      <c r="F4" s="53"/>
      <c r="G4" s="53"/>
      <c r="H4" s="53"/>
      <c r="I4" s="53"/>
      <c r="J4" s="53"/>
      <c r="K4" s="53"/>
      <c r="L4" s="53">
        <v>1040</v>
      </c>
      <c r="M4" s="53">
        <v>1240</v>
      </c>
      <c r="N4" s="53">
        <v>1520</v>
      </c>
      <c r="O4" s="53">
        <v>1580</v>
      </c>
      <c r="P4" s="53">
        <v>1890</v>
      </c>
      <c r="Q4" s="53">
        <v>2090</v>
      </c>
      <c r="R4" s="53">
        <v>1830</v>
      </c>
    </row>
    <row r="5" spans="1:18" ht="32.25" thickBot="1">
      <c r="A5" s="58">
        <v>2</v>
      </c>
      <c r="B5" s="52" t="s">
        <v>148</v>
      </c>
      <c r="C5" s="43" t="s">
        <v>141</v>
      </c>
      <c r="D5" s="53"/>
      <c r="E5" s="53"/>
      <c r="F5" s="53"/>
      <c r="G5" s="53"/>
      <c r="H5" s="53"/>
      <c r="I5" s="53"/>
      <c r="J5" s="53"/>
      <c r="K5" s="53"/>
      <c r="L5" s="53"/>
      <c r="M5" s="53"/>
      <c r="N5" s="53"/>
      <c r="O5" s="53"/>
      <c r="P5" s="53"/>
      <c r="Q5" s="53"/>
      <c r="R5" s="53"/>
    </row>
    <row r="6" spans="1:18" ht="48" thickBot="1">
      <c r="A6" s="58">
        <v>3</v>
      </c>
      <c r="B6" s="52" t="s">
        <v>142</v>
      </c>
      <c r="C6" s="43" t="s">
        <v>20</v>
      </c>
      <c r="D6" s="53"/>
      <c r="E6" s="53"/>
      <c r="F6" s="53"/>
      <c r="G6" s="53"/>
      <c r="H6" s="53"/>
      <c r="I6" s="53"/>
      <c r="J6" s="53"/>
      <c r="K6" s="53"/>
      <c r="L6" s="53"/>
      <c r="M6" s="53"/>
      <c r="N6" s="53"/>
      <c r="O6" s="53"/>
      <c r="P6" s="53"/>
      <c r="Q6" s="53"/>
      <c r="R6" s="53"/>
    </row>
    <row r="7" spans="1:18" ht="16.5" customHeight="1" thickBot="1">
      <c r="A7" s="58">
        <v>4</v>
      </c>
      <c r="B7" s="217" t="s">
        <v>240</v>
      </c>
      <c r="C7" s="193"/>
      <c r="D7" s="193"/>
      <c r="E7" s="193"/>
      <c r="F7" s="193"/>
      <c r="G7" s="193"/>
      <c r="H7" s="193"/>
      <c r="I7" s="193"/>
      <c r="J7" s="193"/>
      <c r="K7" s="193"/>
      <c r="L7" s="193"/>
      <c r="M7" s="193"/>
      <c r="N7" s="193"/>
      <c r="O7" s="193"/>
      <c r="P7" s="193"/>
      <c r="Q7" s="193"/>
      <c r="R7" s="194"/>
    </row>
    <row r="8" spans="1:18" ht="32.25" thickBot="1">
      <c r="A8" s="58">
        <v>5</v>
      </c>
      <c r="B8" s="52" t="s">
        <v>149</v>
      </c>
      <c r="C8" s="43" t="s">
        <v>141</v>
      </c>
      <c r="D8" s="53"/>
      <c r="E8" s="53"/>
      <c r="F8" s="53"/>
      <c r="G8" s="53"/>
      <c r="H8" s="53"/>
      <c r="I8" s="53"/>
      <c r="J8" s="53"/>
      <c r="K8" s="53"/>
      <c r="L8" s="53"/>
      <c r="M8" s="53"/>
      <c r="N8" s="117">
        <v>13954</v>
      </c>
      <c r="O8" s="118">
        <v>18528</v>
      </c>
      <c r="P8" s="118">
        <v>22451</v>
      </c>
      <c r="Q8" s="118">
        <v>36206</v>
      </c>
      <c r="R8" s="118">
        <v>39983</v>
      </c>
    </row>
    <row r="9" spans="1:18" ht="32.25" thickBot="1">
      <c r="A9" s="58">
        <v>6</v>
      </c>
      <c r="B9" s="52" t="s">
        <v>148</v>
      </c>
      <c r="C9" s="43" t="s">
        <v>141</v>
      </c>
      <c r="D9" s="53"/>
      <c r="E9" s="53"/>
      <c r="F9" s="53"/>
      <c r="G9" s="53"/>
      <c r="H9" s="53"/>
      <c r="I9" s="53"/>
      <c r="J9" s="53"/>
      <c r="K9" s="53"/>
      <c r="L9" s="53"/>
      <c r="M9" s="53"/>
      <c r="N9" s="83">
        <v>588</v>
      </c>
      <c r="O9" s="70">
        <v>508</v>
      </c>
      <c r="P9" s="70">
        <v>467</v>
      </c>
      <c r="Q9" s="70">
        <v>675</v>
      </c>
      <c r="R9" s="70">
        <v>422</v>
      </c>
    </row>
    <row r="10" spans="1:18" ht="48" thickBot="1">
      <c r="A10" s="58">
        <v>7</v>
      </c>
      <c r="B10" s="52" t="s">
        <v>155</v>
      </c>
      <c r="C10" s="43" t="s">
        <v>20</v>
      </c>
      <c r="D10" s="53"/>
      <c r="E10" s="53"/>
      <c r="F10" s="53"/>
      <c r="G10" s="53"/>
      <c r="H10" s="53"/>
      <c r="I10" s="53"/>
      <c r="J10" s="53"/>
      <c r="K10" s="53"/>
      <c r="L10" s="53"/>
      <c r="M10" s="53"/>
      <c r="N10" s="99">
        <f>N9/N8*100</f>
        <v>4.213845492331948</v>
      </c>
      <c r="O10" s="99">
        <f>O9/O8*100</f>
        <v>2.7417962003454233</v>
      </c>
      <c r="P10" s="99">
        <f>P9/P8*100</f>
        <v>2.0800855195759653</v>
      </c>
      <c r="Q10" s="99">
        <f>Q9/Q8*100</f>
        <v>1.864331878694139</v>
      </c>
      <c r="R10" s="99">
        <f>R9/R8*100</f>
        <v>1.0554485656403971</v>
      </c>
    </row>
    <row r="11" spans="1:18" ht="16.5" thickBot="1">
      <c r="A11" s="58">
        <v>8</v>
      </c>
      <c r="B11" s="217" t="s">
        <v>239</v>
      </c>
      <c r="C11" s="197"/>
      <c r="D11" s="197"/>
      <c r="E11" s="197"/>
      <c r="F11" s="197"/>
      <c r="G11" s="197"/>
      <c r="H11" s="197"/>
      <c r="I11" s="197"/>
      <c r="J11" s="197"/>
      <c r="K11" s="197"/>
      <c r="L11" s="197"/>
      <c r="M11" s="197"/>
      <c r="N11" s="197"/>
      <c r="O11" s="197"/>
      <c r="P11" s="197"/>
      <c r="Q11" s="197"/>
      <c r="R11" s="198"/>
    </row>
    <row r="12" spans="1:18" ht="32.25" thickBot="1">
      <c r="A12" s="58">
        <v>9</v>
      </c>
      <c r="B12" s="52" t="s">
        <v>151</v>
      </c>
      <c r="C12" s="43" t="s">
        <v>141</v>
      </c>
      <c r="D12" s="53"/>
      <c r="E12" s="53"/>
      <c r="F12" s="53"/>
      <c r="G12" s="53"/>
      <c r="H12" s="53"/>
      <c r="I12" s="53"/>
      <c r="J12" s="53"/>
      <c r="K12" s="53"/>
      <c r="L12" s="53"/>
      <c r="M12" s="53"/>
      <c r="N12" s="83"/>
      <c r="O12" s="83"/>
      <c r="P12" s="83"/>
      <c r="Q12" s="83"/>
      <c r="R12" s="83"/>
    </row>
    <row r="13" spans="1:18" ht="32.25" thickBot="1">
      <c r="A13" s="58">
        <v>10</v>
      </c>
      <c r="B13" s="52" t="s">
        <v>148</v>
      </c>
      <c r="C13" s="43" t="s">
        <v>141</v>
      </c>
      <c r="D13" s="53"/>
      <c r="E13" s="53"/>
      <c r="F13" s="53"/>
      <c r="G13" s="53"/>
      <c r="H13" s="53"/>
      <c r="I13" s="53"/>
      <c r="J13" s="53"/>
      <c r="K13" s="53"/>
      <c r="L13" s="53"/>
      <c r="M13" s="53"/>
      <c r="N13" s="83"/>
      <c r="O13" s="70"/>
      <c r="P13" s="70"/>
      <c r="Q13" s="70"/>
      <c r="R13" s="70"/>
    </row>
    <row r="14" spans="1:18" ht="48" thickBot="1">
      <c r="A14" s="58">
        <v>11</v>
      </c>
      <c r="B14" s="52" t="s">
        <v>143</v>
      </c>
      <c r="C14" s="43" t="s">
        <v>20</v>
      </c>
      <c r="D14" s="53"/>
      <c r="E14" s="53"/>
      <c r="F14" s="53"/>
      <c r="G14" s="53"/>
      <c r="H14" s="53"/>
      <c r="I14" s="53"/>
      <c r="J14" s="53"/>
      <c r="K14" s="53"/>
      <c r="L14" s="53"/>
      <c r="M14" s="53"/>
      <c r="N14" s="99"/>
      <c r="O14" s="99"/>
      <c r="P14" s="99"/>
      <c r="Q14" s="99"/>
      <c r="R14" s="99"/>
    </row>
    <row r="15" spans="1:18" ht="16.5" thickBot="1">
      <c r="A15" s="58">
        <v>12</v>
      </c>
      <c r="B15" s="217" t="s">
        <v>144</v>
      </c>
      <c r="C15" s="193"/>
      <c r="D15" s="193"/>
      <c r="E15" s="193"/>
      <c r="F15" s="193"/>
      <c r="G15" s="193"/>
      <c r="H15" s="193"/>
      <c r="I15" s="193"/>
      <c r="J15" s="193"/>
      <c r="K15" s="193"/>
      <c r="L15" s="193"/>
      <c r="M15" s="193"/>
      <c r="N15" s="193"/>
      <c r="O15" s="193"/>
      <c r="P15" s="193"/>
      <c r="Q15" s="193"/>
      <c r="R15" s="194"/>
    </row>
    <row r="16" spans="1:18" ht="32.25" thickBot="1">
      <c r="A16" s="58">
        <v>13</v>
      </c>
      <c r="B16" s="52" t="s">
        <v>145</v>
      </c>
      <c r="C16" s="59" t="s">
        <v>141</v>
      </c>
      <c r="D16" s="53"/>
      <c r="E16" s="53"/>
      <c r="F16" s="53"/>
      <c r="G16" s="53"/>
      <c r="H16" s="53"/>
      <c r="I16" s="53"/>
      <c r="J16" s="53"/>
      <c r="K16" s="53"/>
      <c r="L16" s="53"/>
      <c r="M16" s="53"/>
      <c r="N16" s="53">
        <v>15476</v>
      </c>
      <c r="O16" s="53">
        <v>20108</v>
      </c>
      <c r="P16" s="53">
        <v>24340</v>
      </c>
      <c r="Q16" s="53">
        <v>38295</v>
      </c>
      <c r="R16" s="53">
        <v>41812</v>
      </c>
    </row>
    <row r="17" spans="1:18" ht="32.25" thickBot="1">
      <c r="A17" s="58">
        <v>14</v>
      </c>
      <c r="B17" s="52" t="s">
        <v>146</v>
      </c>
      <c r="C17" s="59" t="s">
        <v>141</v>
      </c>
      <c r="D17" s="53"/>
      <c r="E17" s="53"/>
      <c r="F17" s="53"/>
      <c r="G17" s="53"/>
      <c r="H17" s="53"/>
      <c r="I17" s="53"/>
      <c r="J17" s="53"/>
      <c r="K17" s="53"/>
      <c r="L17" s="53"/>
      <c r="M17" s="53"/>
      <c r="N17" s="53">
        <v>588</v>
      </c>
      <c r="O17" s="53">
        <v>508</v>
      </c>
      <c r="P17" s="53">
        <v>467</v>
      </c>
      <c r="Q17" s="53">
        <v>675</v>
      </c>
      <c r="R17" s="53">
        <v>422</v>
      </c>
    </row>
    <row r="18" spans="1:18" ht="48" thickBot="1">
      <c r="A18" s="58">
        <v>15</v>
      </c>
      <c r="B18" s="54" t="s">
        <v>147</v>
      </c>
      <c r="C18" s="43" t="s">
        <v>20</v>
      </c>
      <c r="D18" s="53"/>
      <c r="E18" s="53"/>
      <c r="F18" s="53"/>
      <c r="G18" s="53"/>
      <c r="H18" s="53"/>
      <c r="I18" s="53"/>
      <c r="J18" s="53"/>
      <c r="K18" s="53"/>
      <c r="L18" s="53"/>
      <c r="M18" s="53"/>
      <c r="N18" s="105">
        <v>3.7994313776169553</v>
      </c>
      <c r="O18" s="105">
        <v>2.526357668589616</v>
      </c>
      <c r="P18" s="105">
        <v>1.9186524239934264</v>
      </c>
      <c r="Q18" s="105">
        <v>1.762632197414806</v>
      </c>
      <c r="R18" s="105">
        <v>1.0092796326413471</v>
      </c>
    </row>
    <row r="19" spans="2:18" ht="16.5" thickBot="1">
      <c r="B19" s="55"/>
      <c r="C19" s="56"/>
      <c r="D19" s="56"/>
      <c r="E19" s="56"/>
      <c r="F19" s="56"/>
      <c r="G19" s="56"/>
      <c r="H19" s="56"/>
      <c r="I19" s="56"/>
      <c r="J19" s="56"/>
      <c r="K19" s="56"/>
      <c r="L19" s="56"/>
      <c r="M19" s="56"/>
      <c r="N19" s="56"/>
      <c r="O19" s="56"/>
      <c r="P19" s="56"/>
      <c r="Q19" s="56"/>
      <c r="R19" s="57"/>
    </row>
    <row r="20" spans="2:18" ht="60" customHeight="1" thickBot="1">
      <c r="B20" s="218" t="s">
        <v>150</v>
      </c>
      <c r="C20" s="219"/>
      <c r="D20" s="219"/>
      <c r="E20" s="219"/>
      <c r="F20" s="219"/>
      <c r="G20" s="219"/>
      <c r="H20" s="219"/>
      <c r="I20" s="219"/>
      <c r="J20" s="219"/>
      <c r="K20" s="219"/>
      <c r="L20" s="219"/>
      <c r="M20" s="219"/>
      <c r="N20" s="219"/>
      <c r="O20" s="219"/>
      <c r="P20" s="219"/>
      <c r="Q20" s="219"/>
      <c r="R20" s="220"/>
    </row>
    <row r="22" spans="2:18" ht="21" customHeight="1">
      <c r="B22" s="109" t="s">
        <v>242</v>
      </c>
      <c r="C22" s="110"/>
      <c r="D22" s="110"/>
      <c r="E22" s="110"/>
      <c r="F22" s="110"/>
      <c r="G22" s="110"/>
      <c r="H22" s="110"/>
      <c r="I22" s="110"/>
      <c r="J22" s="110"/>
      <c r="K22" s="110"/>
      <c r="L22" s="110"/>
      <c r="M22" s="110"/>
      <c r="N22" s="110"/>
      <c r="O22" s="110"/>
      <c r="P22" s="110"/>
      <c r="Q22" s="110"/>
      <c r="R22" s="111"/>
    </row>
    <row r="23" spans="2:18" ht="17.25" customHeight="1">
      <c r="B23" s="211" t="s">
        <v>243</v>
      </c>
      <c r="C23" s="212"/>
      <c r="D23" s="212"/>
      <c r="E23" s="212"/>
      <c r="F23" s="212"/>
      <c r="G23" s="212"/>
      <c r="H23" s="212"/>
      <c r="I23" s="212"/>
      <c r="J23" s="212"/>
      <c r="K23" s="212"/>
      <c r="L23" s="212"/>
      <c r="M23" s="212"/>
      <c r="N23" s="212"/>
      <c r="O23" s="212"/>
      <c r="P23" s="212"/>
      <c r="Q23" s="212"/>
      <c r="R23" s="213"/>
    </row>
    <row r="24" spans="2:18" ht="15" customHeight="1">
      <c r="B24" s="214" t="s">
        <v>244</v>
      </c>
      <c r="C24" s="215"/>
      <c r="D24" s="215"/>
      <c r="E24" s="215"/>
      <c r="F24" s="215"/>
      <c r="G24" s="215"/>
      <c r="H24" s="215"/>
      <c r="I24" s="215"/>
      <c r="J24" s="215"/>
      <c r="K24" s="215"/>
      <c r="L24" s="215"/>
      <c r="M24" s="215"/>
      <c r="N24" s="215"/>
      <c r="O24" s="215"/>
      <c r="P24" s="215"/>
      <c r="Q24" s="215"/>
      <c r="R24" s="216"/>
    </row>
    <row r="25" spans="2:18" ht="26.25" customHeight="1">
      <c r="B25" s="103"/>
      <c r="C25" s="103"/>
      <c r="D25" s="103"/>
      <c r="E25" s="103"/>
      <c r="F25" s="103"/>
      <c r="G25" s="103"/>
      <c r="H25" s="103"/>
      <c r="I25" s="103"/>
      <c r="J25" s="103"/>
      <c r="K25" s="103"/>
      <c r="L25" s="103"/>
      <c r="M25" s="103"/>
      <c r="N25" s="103"/>
      <c r="O25" s="103"/>
      <c r="P25" s="103"/>
      <c r="Q25" s="103"/>
      <c r="R25" s="103"/>
    </row>
    <row r="26" spans="2:18" ht="37.5" customHeight="1">
      <c r="B26" s="103"/>
      <c r="C26" s="102"/>
      <c r="D26" s="102"/>
      <c r="E26" s="102"/>
      <c r="F26" s="102"/>
      <c r="G26" s="102"/>
      <c r="H26" s="102"/>
      <c r="I26" s="102"/>
      <c r="J26" s="102"/>
      <c r="K26" s="102"/>
      <c r="L26" s="102"/>
      <c r="M26" s="102"/>
      <c r="N26" s="102"/>
      <c r="O26" s="102"/>
      <c r="P26" s="102"/>
      <c r="Q26" s="102"/>
      <c r="R26" s="106"/>
    </row>
    <row r="27" spans="2:18" ht="38.25" customHeight="1">
      <c r="B27" s="103"/>
      <c r="C27" s="103"/>
      <c r="D27" s="103"/>
      <c r="E27" s="103"/>
      <c r="F27" s="103"/>
      <c r="G27" s="103"/>
      <c r="H27" s="103"/>
      <c r="I27" s="103"/>
      <c r="J27" s="103"/>
      <c r="K27" s="103"/>
      <c r="L27" s="103"/>
      <c r="M27" s="103"/>
      <c r="N27" s="103"/>
      <c r="O27" s="103"/>
      <c r="P27" s="103"/>
      <c r="Q27" s="103"/>
      <c r="R27" s="106"/>
    </row>
    <row r="28" spans="2:18" ht="73.5" customHeight="1">
      <c r="B28" s="104"/>
      <c r="C28" s="104"/>
      <c r="D28" s="104"/>
      <c r="E28" s="104"/>
      <c r="F28" s="104"/>
      <c r="G28" s="104"/>
      <c r="H28" s="104"/>
      <c r="I28" s="104"/>
      <c r="J28" s="104"/>
      <c r="K28" s="104"/>
      <c r="L28" s="104"/>
      <c r="M28" s="104"/>
      <c r="N28" s="104"/>
      <c r="O28" s="104"/>
      <c r="P28" s="104"/>
      <c r="Q28" s="104"/>
      <c r="R28" s="106"/>
    </row>
    <row r="29" spans="2:18" ht="47.25" customHeight="1">
      <c r="B29" s="107"/>
      <c r="C29" s="107"/>
      <c r="D29" s="107"/>
      <c r="E29" s="107"/>
      <c r="F29" s="107"/>
      <c r="G29" s="107"/>
      <c r="H29" s="107"/>
      <c r="I29" s="107"/>
      <c r="J29" s="107"/>
      <c r="K29" s="107"/>
      <c r="L29" s="107"/>
      <c r="M29" s="107"/>
      <c r="N29" s="107"/>
      <c r="O29" s="107"/>
      <c r="P29" s="107"/>
      <c r="Q29" s="107"/>
      <c r="R29" s="108"/>
    </row>
  </sheetData>
  <sheetProtection/>
  <mergeCells count="8">
    <mergeCell ref="B23:R23"/>
    <mergeCell ref="B24:R24"/>
    <mergeCell ref="B15:R15"/>
    <mergeCell ref="B20:R20"/>
    <mergeCell ref="B1:R1"/>
    <mergeCell ref="B3:R3"/>
    <mergeCell ref="B7:R7"/>
    <mergeCell ref="B11:R11"/>
  </mergeCells>
  <printOptions/>
  <pageMargins left="0.7" right="0.7" top="0.787401575" bottom="0.7874015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Olga Kharitonova</cp:lastModifiedBy>
  <cp:lastPrinted>2013-10-04T13:49:49Z</cp:lastPrinted>
  <dcterms:created xsi:type="dcterms:W3CDTF">2011-05-01T09:55:58Z</dcterms:created>
  <dcterms:modified xsi:type="dcterms:W3CDTF">2013-10-30T13:29:35Z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